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H:\תמס\תרבות\קרן יוצרים עצמאיים\"/>
    </mc:Choice>
  </mc:AlternateContent>
  <xr:revisionPtr revIDLastSave="0" documentId="13_ncr:1_{3561F988-5AC2-4CBD-9732-0CDE536C7618}" xr6:coauthVersionLast="36" xr6:coauthVersionMax="36" xr10:uidLastSave="{00000000-0000-0000-0000-000000000000}"/>
  <bookViews>
    <workbookView xWindow="0" yWindow="0" windowWidth="14376" windowHeight="6888" activeTab="3" xr2:uid="{00000000-000D-0000-FFFF-FFFF00000000}"/>
  </bookViews>
  <sheets>
    <sheet name="תנאי סף" sheetId="4" r:id="rId1"/>
    <sheet name="איכות" sheetId="8" r:id="rId2"/>
    <sheet name="ריאיון" sheetId="9" r:id="rId3"/>
    <sheet name="מחיר" sheetId="6" r:id="rId4"/>
    <sheet name="ציון כולל" sheetId="7" r:id="rId5"/>
  </sheets>
  <externalReferences>
    <externalReference r:id="rId6"/>
  </externalReferences>
  <definedNames>
    <definedName name="_Ref179538436" localSheetId="0">'תנאי סף'!#REF!</definedName>
    <definedName name="_Ref296892477" localSheetId="0">'תנאי סף'!$C$11</definedName>
    <definedName name="_Ref297537502" localSheetId="0">'תנאי סף'!#REF!</definedName>
    <definedName name="_Ref299614156" localSheetId="0">'תנאי סף'!#REF!</definedName>
    <definedName name="_Ref370930661" localSheetId="0">'תנאי סף'!$C$9</definedName>
    <definedName name="_Ref373241086" localSheetId="0">'תנאי סף'!$C$12</definedName>
    <definedName name="_Ref381015046" localSheetId="0">'תנאי סף'!#REF!</definedName>
    <definedName name="_Ref397199965" localSheetId="0">'תנאי סף'!$C$10</definedName>
    <definedName name="_Ref399016160" localSheetId="0">'תנאי סף'!#REF!</definedName>
    <definedName name="_Ref404259197" localSheetId="0">'תנאי סף'!#REF!</definedName>
    <definedName name="_Ref445211817" localSheetId="0">'תנאי סף'!$C$13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6" l="1"/>
  <c r="G8" i="6"/>
  <c r="E8" i="6"/>
  <c r="B16" i="6" l="1"/>
  <c r="B15" i="6"/>
  <c r="B14" i="6"/>
  <c r="B5" i="7" s="1"/>
  <c r="D3" i="7"/>
  <c r="C3" i="7"/>
  <c r="B3" i="7"/>
  <c r="F9" i="9"/>
  <c r="H11" i="8" s="1"/>
  <c r="H9" i="9"/>
  <c r="J11" i="8" s="1"/>
  <c r="D9" i="9"/>
  <c r="H4" i="9"/>
  <c r="F4" i="9"/>
  <c r="D4" i="9"/>
  <c r="C9" i="9"/>
  <c r="F11" i="8" l="1"/>
  <c r="E12" i="8" s="1"/>
  <c r="B4" i="7" s="1"/>
  <c r="I2" i="8"/>
  <c r="G2" i="8"/>
  <c r="E2" i="8"/>
  <c r="J7" i="8"/>
  <c r="H7" i="8"/>
  <c r="G12" i="8" s="1"/>
  <c r="C4" i="7" s="1"/>
  <c r="D12" i="8"/>
  <c r="I12" i="8" l="1"/>
  <c r="E13" i="8"/>
  <c r="E14" i="8"/>
  <c r="G13" i="8"/>
  <c r="G14" i="8"/>
  <c r="I14" i="8" l="1"/>
  <c r="D4" i="7"/>
  <c r="I13" i="8"/>
  <c r="G5" i="6" l="1"/>
  <c r="F5" i="6"/>
  <c r="E5" i="6"/>
  <c r="C5" i="7" l="1"/>
  <c r="C6" i="7" s="1"/>
  <c r="B6" i="7"/>
  <c r="D5" i="7"/>
  <c r="D6" i="7" s="1"/>
</calcChain>
</file>

<file path=xl/sharedStrings.xml><?xml version="1.0" encoding="utf-8"?>
<sst xmlns="http://schemas.openxmlformats.org/spreadsheetml/2006/main" count="130" uniqueCount="109">
  <si>
    <t>שם המציע:</t>
  </si>
  <si>
    <t>מס' הצעה</t>
  </si>
  <si>
    <t>ח.פ./ת"ז</t>
  </si>
  <si>
    <t>שם איש הקשר:</t>
  </si>
  <si>
    <t>טלפון:</t>
  </si>
  <si>
    <t>הנבדק</t>
  </si>
  <si>
    <t>מס' סעיף</t>
  </si>
  <si>
    <t>כתובת דוא"ל:</t>
  </si>
  <si>
    <t>המציע</t>
  </si>
  <si>
    <t xml:space="preserve">עומד בכל תנאי-הסף </t>
  </si>
  <si>
    <t>סעיף:</t>
  </si>
  <si>
    <t>מסמכים נדרשים להוכחת עמידה בתנאי הסף</t>
  </si>
  <si>
    <t>עבור אשכול א'</t>
  </si>
  <si>
    <t>תנאי סף</t>
  </si>
  <si>
    <t>המציע הינו גוף משפטי גוף משפטי מאוגד הרשום ברשם רשמי / עוסק מורשה.</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</si>
  <si>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</si>
  <si>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אם המציע הוא תאגיד - במועד הגשת ההצעה המציע אינו בעל חובות אגרה שנתית לרשות התאגידים בגין שנת 2019 או מוקדם מכך. כמו כן, אינו מוגדר כ"חברה מפרה" ו/או לא נשלחה אליו התראה על היותו "חברה מפרה" כאמור בסעיף 362א' לחוק החברות, התשנ"ט 1999.</t>
  </si>
  <si>
    <t>מציע 1</t>
  </si>
  <si>
    <t>מציע 2</t>
  </si>
  <si>
    <t>מציע 3</t>
  </si>
  <si>
    <t>נושא</t>
  </si>
  <si>
    <t>ניקוד סופי הצעות עבור אשכול א':</t>
  </si>
  <si>
    <t xml:space="preserve">מציע 1 </t>
  </si>
  <si>
    <t xml:space="preserve">מציע 3 </t>
  </si>
  <si>
    <t>יום מבחנים בתחום המוסיקה</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</si>
  <si>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
ייבחנו לעומק ע"י המשרד אפשרויות לניגודי עניינים המצויים / עלולים להיווצר בקשרים (קשרי בעלות או קשרים עסקיים) לגופים העוסקים בתרבות ואמנות, כגון: 
• גופים העוסקים בהפקת אירועי תרבות ואמנות.
• גופים העוסקים בשיווק ומכירת מופעי תרבות ואמנות.
• גופים שמייצגים אמנים או יוצרים או מוסדות תרבות או אמנות.
המשרד רשאי לפסול מציעים שיעלה בהם חשש לניגוד עניינים כאמור, לפי שיקול דעתו הבלעדי.</t>
  </si>
  <si>
    <t>5.1.5.</t>
  </si>
  <si>
    <t>למציע שהינו גוף ללא מטרת רווח - אישור ניהול תקין בתוקף מטעם רשות התאגידים / רשם העמותות (בהתאם לסיווג הגוף המציע).</t>
  </si>
  <si>
    <t>5.1.4</t>
  </si>
  <si>
    <t>5.1.3</t>
  </si>
  <si>
    <t>5.1.2</t>
  </si>
  <si>
    <t>5.1.1</t>
  </si>
  <si>
    <t>על המציע לצרף תצהיר המאומת על ידי עורך דין בדבר העסקת עובדים עם מוגבלות בהתאם לחוק עסקאות גופים ציבוריים (תיקון מספר 10 והוראת שעה) התשע"ו 2016 ולחוק שוויון זכויות לאנשים עם מוגבלות, התשנ"ח 1998 בנוסח המצורף כנספח ב'10 למכרז.</t>
  </si>
  <si>
    <t xml:space="preserve">5.1.6. </t>
  </si>
  <si>
    <t>המציע יצרף להצעתו הצהרה בדבר אי תיאום הצעות במכרז בנוסח המופיע בנספח ב'11 המצורף בזה.</t>
  </si>
  <si>
    <t xml:space="preserve">5.1.7. </t>
  </si>
  <si>
    <t>למציע מחזור כספי שנתי ממוצע מינימאלי של 5,000,000 ₪ בשלוש השנים האחרונות (2016, 2017, 2018).</t>
  </si>
  <si>
    <t xml:space="preserve">5.1.8. </t>
  </si>
  <si>
    <t>תנאי סף מנהליים</t>
  </si>
  <si>
    <t>תנאי סף מקצועיים</t>
  </si>
  <si>
    <t>5.2.1.1</t>
  </si>
  <si>
    <t>5.2.1.2</t>
  </si>
  <si>
    <t>מציע</t>
  </si>
  <si>
    <t>בעל ניסיון בניהול של שלושה פרויקטים לפחות במהלך חמש השנים האחרונות, אשר כל אחד מהם היה בהיקף כספי של 2,500,000 ₪ (שניים וחצי מיליון ₪) ונמשך 6 חודשים לפחות</t>
  </si>
  <si>
    <t>בלפחות שתיים מתוך חמש השנים האחרונות המציע ניהל, ריכז וטיפל בלפחות 100 בקשות (בנפרד בכל אחת מהשנתיים) לקבלת סיוע כספי / מענקים / מלגות / תמיכה כספית בהתאם לקריטריונים מוגדרים מראש.</t>
  </si>
  <si>
    <t>מנהל הפרויקט</t>
  </si>
  <si>
    <t>המציע יציג מטעמו מנהל פרויקט בעל ניסיון בניהול פרויקטים בתחומי התרבות והאמנות, אשר במהלך חמש השנים האחרונות ניהל לפחות שלושה פרויקטים בהיקף של 1,500,000 ₪ (אחד וחצי מיליון ₪) כל אחד.
לצורך עמידה בתנאי זה - פרויקט ייחשב פרויקט רציף שנמשך 6 חודשים לפחות. ניסיון מקצועי של שלוש שנים מתוך 5 השנים האחרונות, באחד או יותר מהתחומים הבאים: אמנות פלסטית, מוסיקה, מחול או תיאטרון.</t>
  </si>
  <si>
    <t>5.2.2</t>
  </si>
  <si>
    <t>חוברת הצעה מלאה וחתומה כנדרש בסעיף ‎7 להלן.</t>
  </si>
  <si>
    <t xml:space="preserve">אישורים לפי חוק עסקאות גופים ציבוריים, בדבר ניהול פנקסי חשבונות ורשומות, כשהוא תקף, להוכחת העמידה בתנאי הסף שבסעיף ‎‎5.1.2 לעיל. </t>
  </si>
  <si>
    <t>העתק תעודת עוסק מורשה והעתק של תעודת התאגדות (לפי העניין וסוג התאגדותו המשפטית של המציע) מאושר/ים על ידי עו"ד, לצורך הוכחת העמידה בתנאי הסף שבסעיף ‎5.1.1. אם המציע הוא עמותה, עליו להעביר בנוסף לכך אישור ניהול תקין מטעם רשם העמותות, תקף למועד הגשת ההצעה.</t>
  </si>
  <si>
    <t>אם המציע הוא תאגיד - יצרף נסח חברה/שותפות עדכני מרשות התאגידים, לצורך הוכחת עמידה בתנאי הסף שבסעיף ‎5.1.4. הנסח ניתן להפקה דרך אתר האינטרנט של רשות התאגידים, שכתובתו: Taagidim.justice.gov.il בלחיצה על הכותרת "הפקת נסח חברה".</t>
  </si>
  <si>
    <t>אם המציע הוא גוף ללא מטרות רווח - אישור ניהול תקין מטעם רשם התאגידים / העמותות, כשהוא תקף למועד הגשת ההצעה, להוכחת תנאי הסף ‎5.1.5.</t>
  </si>
  <si>
    <t>אישור רואה חשבון כי המציע הוא בעל מחזור עסקים שנתי ממוצע של 5,000,000 ₪ לכל הפחות, ב- 3 השנים האחרונות (2016, 2017, 2018) – לצורך הוכחת עמידה בתנאי סף ‎5.1.8 לעיל. האישור יוגש בהתאם לנדרש בנספח נספח 4 למסמכי המכרז.</t>
  </si>
  <si>
    <t>לצורך הוכחת עמידתו בתנאי הסף המפורט בסעיף ‎5.2.1 לעיל, המציע יספק פרטים אודות ניסיונו בניהול פרויקטים בחמש השנים האחרונות. הפרטים יסופקו בהתאם לנדרש בנספח ב'2 למסמכי המכרז.</t>
  </si>
  <si>
    <t>לצורך הוכחת עמידת המציע בתנאים המפורטים בסעיף ‎5.2.2 לעיל, יפרט המציע אודות מנהל הפרויקט המיועד מטעמו לאספקת השירותים נשואי מכרז זה שיהיה זמין לאספקת השירותים במידה ויזכה. המציע יצרף קורות חיים עדכניים ותעודות המעידות על השכלה. בנוסף ימלא המציע את פרטי מנהל הפרויקט המוצע בהתאם לנדרש בנספח ב'3 לחלק זה.</t>
  </si>
  <si>
    <t>ככל שמנהל הפרויקט ו/או רכזי התחומים אינם מועסקים על ידי המציע, יצרף המציע הסכמים מותנים התחייבות של כל אחד מבעלי התפקידים המיועדים למתן השירותים להשתתף בהצעתו של המציע ולהיות זמין באופן מלא לאספקת השירותים במידה והמציע יזכה במכרז.</t>
  </si>
  <si>
    <t>תצהיר בדבר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</si>
  <si>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</si>
  <si>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הצהרה על שימוש בתוכנות מקוריות (נספח ב'7).</t>
  </si>
  <si>
    <t>הצעת מחיר מלאה וחתומה (נספח ב'9).</t>
  </si>
  <si>
    <t>פרופיל מציע הכולל פירוט מלא של מבנה הבעלות של המציע בצירוף עץ שליטה מלא, ובו יפורטו כל בעלי עניין ובעלי שליטה, שותפויות ומחזיקים במציע.</t>
  </si>
  <si>
    <t>המציע יכין ויצרף להצעתו תכנית עבודה כתובה לביצוע השירותים, בה יציג כיצד בכוונתו ליישם ולהפעיל את הדרישות והמטלות המופיעות במפרט שבנספח א' למכרז. התכנית תצורף כנספח ב'8 – מסמך בן 5-7 עמודים מודפסים, ותכלול את המרכיבים הבאים:
6.15.1. תפיסת עולמו וחזונו של המציע בעניין חשיבותם של יוצרים עצמאיים ותמיכה בהם.
6.15.2. מתודולוגיה מוצעת לביצוע השירותים המפורטים בנספח א', לרבות תכנית פעילות אופרטיבית מפורטת וגאנט לביצוע המשימות הנדרשות.
6.15.3. מקרה בוחן - פירוט נרחב אודות פרויקט דומה בתחום התרבות והאמנות, שאותו ניהל מנהל הפרויקט במהלך חמש השנים האחרונות ושהוצג בנספח ב'3.
6.15.4. אמצעי הפיקוח והבקרה של המציע על הפרויקט.</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</si>
  <si>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</si>
  <si>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‎18 לפרק זה.</t>
  </si>
  <si>
    <t>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t>
  </si>
  <si>
    <t>יח' מידה</t>
  </si>
  <si>
    <t>מס' מציע</t>
  </si>
  <si>
    <t>מס' סעיף:</t>
  </si>
  <si>
    <t>קריטריון:</t>
  </si>
  <si>
    <t>מס"ד:</t>
  </si>
  <si>
    <t>משקל בציון האיכות</t>
  </si>
  <si>
    <t>נימוק / ציון גלם</t>
  </si>
  <si>
    <t>ציון כולל לפרמטר</t>
  </si>
  <si>
    <t>ראה לשונית "ראיון"</t>
  </si>
  <si>
    <t>סה"כ ציון איכות</t>
  </si>
  <si>
    <t>מעבר סף איכות</t>
  </si>
  <si>
    <t>מעבר סף איכות מינמאלי</t>
  </si>
  <si>
    <t>ציון איכות - 60%</t>
  </si>
  <si>
    <r>
      <t>ציון מ</t>
    </r>
    <r>
      <rPr>
        <sz val="11"/>
        <color theme="1"/>
        <rFont val="Arial"/>
        <family val="2"/>
        <scheme val="minor"/>
      </rPr>
      <t xml:space="preserve">חיר </t>
    </r>
    <r>
      <rPr>
        <sz val="11"/>
        <color theme="1"/>
        <rFont val="Arial"/>
        <family val="2"/>
        <charset val="177"/>
        <scheme val="minor"/>
      </rPr>
      <t>- 40%</t>
    </r>
  </si>
  <si>
    <r>
      <rPr>
        <b/>
        <sz val="12"/>
        <rFont val="David"/>
        <family val="2"/>
      </rPr>
      <t>ניסיון המציע מעבר לתנאי הסף</t>
    </r>
    <r>
      <rPr>
        <sz val="12"/>
        <rFont val="David"/>
        <family val="2"/>
      </rPr>
      <t xml:space="preserve">
ייבחן ניסיונו של המציע בניהול פרויקטים בחמש השנים האחרונות, מעבר לנדרש בתנאי הסף. 
עבור כל פרויקט (כהגדרתו בתנאי הסף ‎5.2.1.1 לעניין היקף כספי ומשך הזמן שארך) יקבל  המציע 10 נקודות, עד למקסימום של 20 נקודות עבור 2 פרויקטים (לא כולל הפרויקטים אשר יוצגו לצורך עמידה בתנאי הסף) לכל היותר ובסה"כ 4 פרויקטים (כולל תנאי הסף).
ניקוד מקסימלי לסעיף זה – 10 נקודות. 
</t>
    </r>
  </si>
  <si>
    <t xml:space="preserve">9.6.1. </t>
  </si>
  <si>
    <t>9.6.2.</t>
  </si>
  <si>
    <r>
      <t xml:space="preserve">ניסיון המציע בניהול תהליכי בקשות לקבלת סיוע / מענק /תמיכה </t>
    </r>
    <r>
      <rPr>
        <sz val="12"/>
        <rFont val="David"/>
        <family val="2"/>
      </rPr>
      <t>ייבחן ניסיונו של המציע בחמש השנים האחרונות, מעבר לנדבר בתנאי הסף, בניהול פרויקטים הכוללים טיפול בבקשות לקבלת סיוע כספי / מענקים / מלגות / תמיכה כספית בהתאם לקריטריונים מוגדרים מראש.
הניקוד יינתן באופן הבא:
עבור פרויקט אשר כלל 101-200 בקשות: יקבל המציע 2 נק'.
עבור פרויקט אשר כלל 201-350 בקשות: יקבל המציע 3 נק'.
עבור פרויקט אשר כלל 351-500 בקשות: יקבל המציע 4 נק'.
עבור פרויקט אשר כלל מעל 500 בקשות: יקבל המציע 5 נק'.
בסעיף זה ייבחנו לכל היותר 5 פרויקטים, ניקוד מקסימלי לסעיף זה – 25 נקודות.</t>
    </r>
    <r>
      <rPr>
        <b/>
        <sz val="12"/>
        <rFont val="David"/>
        <family val="2"/>
      </rPr>
      <t xml:space="preserve">
</t>
    </r>
  </si>
  <si>
    <t>9.6.3</t>
  </si>
  <si>
    <t>9.6.3.1</t>
  </si>
  <si>
    <r>
      <rPr>
        <b/>
        <sz val="12"/>
        <rFont val="David"/>
        <family val="2"/>
      </rPr>
      <t>ניסיון מנהל הפרויקט:</t>
    </r>
    <r>
      <rPr>
        <sz val="12"/>
        <rFont val="David"/>
        <family val="2"/>
      </rPr>
      <t xml:space="preserve">
ייבחן ניסיונו של מנהל הפרויקט בחמש השנים האחרונות, מעבר לנדרש בתנאי הסף. 
עבור כל פרויקט אשר עומד בתנאי הסף ‎5.2.2 (לעניין תחום הפרויקט, היקפו הכספי ומשך הזמן שארך) יקבל  המציע 8 נקודות, עד למקסימום של 16 נקודות עבור 2 פרויקטים (לא כולל הפרויקטים אשר יוצגו לצורך עמידה בתנאי הסף) לכל היותר ובסה"כ 5 פרויקטים (כולל תנאי הסף).
ניקוד מקסימלי לסעיף זה – 16 נקודות
</t>
    </r>
  </si>
  <si>
    <t>9.6.3.2</t>
  </si>
  <si>
    <r>
      <rPr>
        <b/>
        <sz val="12"/>
        <rFont val="David"/>
        <family val="2"/>
      </rPr>
      <t>ניסיון מנהל הפרויקט:</t>
    </r>
    <r>
      <rPr>
        <sz val="12"/>
        <rFont val="David"/>
        <family val="2"/>
      </rPr>
      <t xml:space="preserve">
ייבחן ניסיונו של מנהל הפרויקט בניהול תהליכי בקשות לקבלת סיוע / מענק /תמיכה לקבלת סיוע כספי / מענקים / תמיכה כספית בהתאם לקריטריונים מוגדרים מראש.
עבור כל פרויקט אשר כלל את הנ"ל יקבל המציע 1 נקודה.
עבור כל פרויקט אשר כלל בחינה אמנותית של בקשות בתחומי התרבות והאמנות יקבל המציע 2 נקודות.
בסעיף זה ייבחנו לכל היותר 5 פרויקטים, ניקוד מקסימלי לסעיף זה – 10 נקודות.
</t>
    </r>
  </si>
  <si>
    <t>9.6.4</t>
  </si>
  <si>
    <t>ראיון למנהל הפרויקט:</t>
  </si>
  <si>
    <t>ראיון עם מנהל הפרויקט המוצע</t>
  </si>
  <si>
    <t>מראיינים מטעם המשרד:</t>
  </si>
  <si>
    <t>המציע:</t>
  </si>
  <si>
    <t>הגורם הנבדק</t>
  </si>
  <si>
    <t>פרמטר (ציון מ 1 - 10)</t>
  </si>
  <si>
    <t>משקל</t>
  </si>
  <si>
    <t xml:space="preserve">ציון </t>
  </si>
  <si>
    <t>נימוק</t>
  </si>
  <si>
    <t>ניקוד הראיון</t>
  </si>
  <si>
    <t xml:space="preserve"> מתודולוגיה לביצוע השירותים שתצורף להצעה ותוצג במסגרת הריאיון, כמפורט בסעיף ‎6.15 לעיל (35%)</t>
  </si>
  <si>
    <r>
      <rPr>
        <sz val="12"/>
        <color rgb="FF000000"/>
        <rFont val="David"/>
        <family val="2"/>
      </rPr>
      <t xml:space="preserve">רמתו האישית והמקצועית של מנהל הפרויקט והיכרותו עם עולם התרבות והאמנות </t>
    </r>
    <r>
      <rPr>
        <b/>
        <sz val="12"/>
        <color rgb="FF000000"/>
        <rFont val="David"/>
        <family val="2"/>
        <charset val="177"/>
      </rPr>
      <t>(30%)</t>
    </r>
  </si>
  <si>
    <t>התרשמות נציגי המשרד מהבנת מנהל הפרויקט המוצע את פרטי הפרויקט ואת מורכבותו, והתרשמות ממחויבותו להפעלת הפרויקט (35%)</t>
  </si>
  <si>
    <t>ציון סופי</t>
  </si>
  <si>
    <t>P1</t>
  </si>
  <si>
    <t>P2</t>
  </si>
  <si>
    <t>עלות כוללת לקול קורא</t>
  </si>
  <si>
    <t>עלות אתר</t>
  </si>
  <si>
    <t>מחיר כולל משוקלל: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</si>
</sst>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rial"/>
      <family val="2"/>
      <charset val="177"/>
      <scheme val="minor"/>
    </font>
    <font>
      <b/>
      <sz val="12"/>
      <name val="David"/>
      <family val="2"/>
      <charset val="177"/>
    </font>
    <font>
      <b/>
      <sz val="12"/>
      <color theme="1"/>
      <name val="David"/>
      <family val="2"/>
    </font>
    <font>
      <sz val="12"/>
      <color theme="1"/>
      <name val="David"/>
      <family val="2"/>
    </font>
    <font>
      <u/>
      <sz val="11"/>
      <color theme="10"/>
      <name val="Arial"/>
      <family val="2"/>
      <charset val="177"/>
      <scheme val="minor"/>
    </font>
    <font>
      <sz val="12"/>
      <color rgb="FFFF0000"/>
      <name val="David"/>
      <family val="2"/>
    </font>
    <font>
      <sz val="11"/>
      <color theme="1"/>
      <name val="David"/>
      <family val="2"/>
    </font>
    <font>
      <b/>
      <sz val="12"/>
      <color theme="0"/>
      <name val="David"/>
      <family val="2"/>
    </font>
    <font>
      <b/>
      <sz val="12"/>
      <color rgb="FF000000"/>
      <name val="Arial"/>
      <family val="2"/>
    </font>
    <font>
      <sz val="12"/>
      <color rgb="FF000000"/>
      <name val="Arial"/>
      <family val="2"/>
    </font>
    <font>
      <sz val="12"/>
      <color theme="1"/>
      <name val="Arial"/>
      <family val="2"/>
    </font>
    <font>
      <b/>
      <sz val="12"/>
      <color theme="1"/>
      <name val="Arial"/>
      <family val="2"/>
    </font>
    <font>
      <b/>
      <sz val="12"/>
      <color theme="1"/>
      <name val="Times New Roman"/>
      <family val="1"/>
    </font>
    <font>
      <sz val="11"/>
      <color theme="1"/>
      <name val="Arial"/>
      <family val="2"/>
      <charset val="177"/>
      <scheme val="minor"/>
    </font>
    <font>
      <b/>
      <sz val="11"/>
      <color theme="1"/>
      <name val="Arial"/>
      <family val="2"/>
      <charset val="177"/>
      <scheme val="minor"/>
    </font>
    <font>
      <b/>
      <sz val="14"/>
      <name val="David"/>
      <family val="2"/>
      <charset val="177"/>
    </font>
    <font>
      <sz val="12"/>
      <name val="David"/>
      <family val="2"/>
    </font>
    <font>
      <b/>
      <sz val="12"/>
      <name val="David"/>
      <family val="2"/>
    </font>
    <font>
      <sz val="12"/>
      <name val="David"/>
      <family val="2"/>
      <charset val="177"/>
    </font>
    <font>
      <b/>
      <sz val="16"/>
      <color theme="0"/>
      <name val="David"/>
      <family val="2"/>
      <charset val="177"/>
    </font>
    <font>
      <sz val="11"/>
      <color theme="1"/>
      <name val="Arial"/>
      <family val="2"/>
      <scheme val="minor"/>
    </font>
    <font>
      <b/>
      <sz val="12"/>
      <color rgb="FF000000"/>
      <name val="David"/>
      <family val="2"/>
      <charset val="177"/>
    </font>
    <font>
      <b/>
      <sz val="11"/>
      <color theme="1"/>
      <name val="David"/>
      <family val="2"/>
    </font>
    <font>
      <b/>
      <sz val="11"/>
      <name val="Arial"/>
      <family val="2"/>
    </font>
    <font>
      <sz val="14"/>
      <color theme="1"/>
      <name val="Arial"/>
      <family val="2"/>
      <charset val="177"/>
    </font>
    <font>
      <sz val="12"/>
      <color rgb="FF000000"/>
      <name val="David"/>
      <family val="2"/>
    </font>
    <font>
      <b/>
      <sz val="12"/>
      <color rgb="FF000000"/>
      <name val="David"/>
      <family val="2"/>
    </font>
  </fonts>
  <fills count="26">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rgb="FFD9D9D9"/>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rgb="FF92CDDC"/>
        <bgColor rgb="FF000000"/>
      </patternFill>
    </fill>
    <fill>
      <patternFill patternType="solid">
        <fgColor rgb="FFB7DEE8"/>
        <bgColor rgb="FF000000"/>
      </patternFill>
    </fill>
    <fill>
      <patternFill patternType="solid">
        <fgColor rgb="FFDAEEF3"/>
        <bgColor rgb="FF000000"/>
      </patternFill>
    </fill>
    <fill>
      <patternFill patternType="solid">
        <fgColor rgb="FFE4DFEC"/>
        <bgColor rgb="FF000000"/>
      </patternFill>
    </fill>
    <fill>
      <patternFill patternType="solid">
        <fgColor theme="3" tint="0.39997558519241921"/>
        <bgColor rgb="FF000000"/>
      </patternFill>
    </fill>
    <fill>
      <patternFill patternType="solid">
        <fgColor rgb="FFFDE9D9"/>
        <bgColor rgb="FF000000"/>
      </patternFill>
    </fill>
    <fill>
      <patternFill patternType="solid">
        <fgColor theme="4" tint="-0.249977111117893"/>
        <bgColor indexed="64"/>
      </patternFill>
    </fill>
  </fills>
  <borders count="62">
    <border>
      <left/>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medium">
        <color rgb="FF000000"/>
      </top>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4" fillId="0" borderId="0" applyNumberFormat="0" applyFill="0" applyBorder="0" applyAlignment="0" applyProtection="0"/>
    <xf numFmtId="9" fontId="13" fillId="0" borderId="0" applyFont="0" applyFill="0" applyBorder="0" applyAlignment="0" applyProtection="0"/>
  </cellStyleXfs>
  <cellXfs count="203">
    <xf numFmtId="0" fontId="0" fillId="0" borderId="0" xfId="0"/>
    <xf numFmtId="0" fontId="2" fillId="7" borderId="1" xfId="0" applyFont="1" applyFill="1" applyBorder="1" applyAlignment="1" applyProtection="1">
      <alignment horizontal="center" vertical="center" wrapText="1"/>
      <protection hidden="1"/>
    </xf>
    <xf numFmtId="0" fontId="2" fillId="7" borderId="9" xfId="0" applyFont="1" applyFill="1" applyBorder="1" applyAlignment="1" applyProtection="1">
      <alignment horizontal="center" vertical="center" readingOrder="2"/>
      <protection hidden="1"/>
    </xf>
    <xf numFmtId="0" fontId="3" fillId="0" borderId="0" xfId="0" applyFont="1"/>
    <xf numFmtId="0" fontId="2" fillId="7" borderId="25" xfId="0" applyFont="1" applyFill="1" applyBorder="1" applyAlignment="1" applyProtection="1">
      <alignment horizontal="center" vertical="center" wrapText="1"/>
      <protection hidden="1"/>
    </xf>
    <xf numFmtId="0" fontId="2" fillId="7" borderId="25" xfId="0" applyFont="1" applyFill="1" applyBorder="1" applyAlignment="1" applyProtection="1">
      <alignment horizontal="center" vertical="center" wrapText="1" readingOrder="2"/>
      <protection hidden="1"/>
    </xf>
    <xf numFmtId="0" fontId="2" fillId="7" borderId="25" xfId="0" applyFont="1" applyFill="1" applyBorder="1" applyAlignment="1" applyProtection="1">
      <alignment horizontal="center" vertical="center" wrapText="1"/>
      <protection locked="0"/>
    </xf>
    <xf numFmtId="49" fontId="2" fillId="7" borderId="25" xfId="0" applyNumberFormat="1" applyFont="1" applyFill="1" applyBorder="1" applyAlignment="1" applyProtection="1">
      <alignment horizontal="center" vertical="center" wrapText="1"/>
      <protection locked="0"/>
    </xf>
    <xf numFmtId="0" fontId="2" fillId="7" borderId="21" xfId="0" applyFont="1" applyFill="1" applyBorder="1" applyAlignment="1" applyProtection="1">
      <alignment horizontal="center" wrapText="1"/>
      <protection hidden="1"/>
    </xf>
    <xf numFmtId="0" fontId="2" fillId="7" borderId="18" xfId="0" applyFont="1" applyFill="1" applyBorder="1" applyAlignment="1" applyProtection="1">
      <alignment horizontal="center" wrapText="1"/>
      <protection hidden="1"/>
    </xf>
    <xf numFmtId="0" fontId="2" fillId="7" borderId="3" xfId="0" applyFont="1" applyFill="1" applyBorder="1" applyAlignment="1" applyProtection="1">
      <alignment horizontal="center" vertical="center" wrapText="1"/>
      <protection hidden="1"/>
    </xf>
    <xf numFmtId="0" fontId="4" fillId="7" borderId="3" xfId="1" applyFill="1" applyBorder="1" applyAlignment="1" applyProtection="1">
      <alignment horizontal="center" vertical="center" wrapText="1"/>
      <protection locked="0"/>
    </xf>
    <xf numFmtId="49" fontId="2" fillId="8" borderId="5" xfId="0" applyNumberFormat="1" applyFont="1" applyFill="1" applyBorder="1" applyAlignment="1" applyProtection="1">
      <alignment horizontal="center" vertical="center"/>
      <protection hidden="1"/>
    </xf>
    <xf numFmtId="0" fontId="3" fillId="5" borderId="22" xfId="0" applyFont="1" applyFill="1" applyBorder="1" applyAlignment="1" applyProtection="1">
      <alignment horizontal="center" vertical="center" wrapText="1"/>
      <protection locked="0"/>
    </xf>
    <xf numFmtId="0" fontId="5" fillId="5" borderId="22"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5" fillId="5" borderId="25" xfId="0" applyFont="1" applyFill="1" applyBorder="1" applyAlignment="1" applyProtection="1">
      <alignment horizontal="center" vertical="center" wrapText="1"/>
      <protection locked="0"/>
    </xf>
    <xf numFmtId="0" fontId="6" fillId="5" borderId="20" xfId="0" applyFont="1" applyFill="1" applyBorder="1" applyAlignment="1" applyProtection="1">
      <alignment horizontal="center" vertical="center" wrapText="1" readingOrder="2"/>
      <protection locked="0"/>
    </xf>
    <xf numFmtId="0" fontId="3" fillId="5" borderId="20" xfId="0" applyFont="1" applyFill="1" applyBorder="1" applyAlignment="1" applyProtection="1">
      <alignment horizontal="center" vertical="center" wrapText="1"/>
      <protection locked="0"/>
    </xf>
    <xf numFmtId="0" fontId="3" fillId="0" borderId="0" xfId="0" applyFont="1" applyAlignment="1">
      <alignment vertical="center"/>
    </xf>
    <xf numFmtId="0" fontId="3" fillId="5" borderId="0" xfId="0" applyFont="1" applyFill="1" applyProtection="1">
      <protection hidden="1"/>
    </xf>
    <xf numFmtId="0" fontId="2" fillId="11" borderId="20" xfId="0" applyFont="1" applyFill="1" applyBorder="1" applyAlignment="1" applyProtection="1">
      <alignment horizontal="center" vertical="center"/>
      <protection hidden="1"/>
    </xf>
    <xf numFmtId="0" fontId="2" fillId="11" borderId="23" xfId="0" applyFont="1" applyFill="1" applyBorder="1" applyAlignment="1" applyProtection="1">
      <alignment horizontal="center" vertical="center"/>
      <protection hidden="1"/>
    </xf>
    <xf numFmtId="49" fontId="2" fillId="4" borderId="20" xfId="0" applyNumberFormat="1" applyFont="1" applyFill="1" applyBorder="1" applyAlignment="1" applyProtection="1">
      <alignment horizontal="center" vertical="center"/>
      <protection hidden="1"/>
    </xf>
    <xf numFmtId="0" fontId="2" fillId="4" borderId="15" xfId="0" applyFont="1" applyFill="1" applyBorder="1" applyAlignment="1" applyProtection="1">
      <alignment horizontal="center" vertical="center" wrapText="1" readingOrder="2"/>
      <protection hidden="1"/>
    </xf>
    <xf numFmtId="0" fontId="2" fillId="5" borderId="1" xfId="0" applyFont="1" applyFill="1" applyBorder="1" applyAlignment="1" applyProtection="1">
      <alignment horizontal="center" vertical="center"/>
      <protection hidden="1"/>
    </xf>
    <xf numFmtId="0" fontId="3" fillId="2" borderId="27" xfId="0" applyFont="1" applyFill="1" applyBorder="1" applyAlignment="1" applyProtection="1">
      <alignment horizontal="right" vertical="center" wrapText="1" readingOrder="2"/>
      <protection hidden="1"/>
    </xf>
    <xf numFmtId="0" fontId="3" fillId="5" borderId="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protection hidden="1"/>
    </xf>
    <xf numFmtId="0" fontId="3" fillId="2" borderId="28" xfId="0" applyFont="1" applyFill="1" applyBorder="1" applyAlignment="1" applyProtection="1">
      <alignment horizontal="right" vertical="center" wrapText="1" readingOrder="2"/>
      <protection hidden="1"/>
    </xf>
    <xf numFmtId="0" fontId="3" fillId="2" borderId="29" xfId="0" applyFont="1" applyFill="1" applyBorder="1" applyAlignment="1" applyProtection="1">
      <alignment horizontal="right" vertical="center" wrapText="1" readingOrder="2"/>
      <protection hidden="1"/>
    </xf>
    <xf numFmtId="0" fontId="2" fillId="5" borderId="25" xfId="0" applyFont="1" applyFill="1" applyBorder="1" applyAlignment="1" applyProtection="1">
      <alignment horizontal="center" vertical="center" wrapText="1"/>
      <protection locked="0"/>
    </xf>
    <xf numFmtId="2" fontId="2" fillId="5" borderId="22" xfId="0" applyNumberFormat="1" applyFont="1" applyFill="1" applyBorder="1" applyAlignment="1" applyProtection="1">
      <alignment horizontal="center" vertical="center"/>
      <protection hidden="1"/>
    </xf>
    <xf numFmtId="0" fontId="3" fillId="0" borderId="0" xfId="0" applyFont="1" applyProtection="1">
      <protection hidden="1"/>
    </xf>
    <xf numFmtId="0" fontId="3" fillId="0" borderId="0" xfId="0" applyFont="1" applyBorder="1" applyProtection="1">
      <protection hidden="1"/>
    </xf>
    <xf numFmtId="0" fontId="2" fillId="0" borderId="0" xfId="0" applyFont="1" applyBorder="1" applyAlignment="1" applyProtection="1">
      <protection hidden="1"/>
    </xf>
    <xf numFmtId="49" fontId="2" fillId="9" borderId="26" xfId="0" applyNumberFormat="1" applyFont="1" applyFill="1" applyBorder="1" applyAlignment="1" applyProtection="1">
      <alignment horizontal="center" vertical="center" readingOrder="2"/>
      <protection hidden="1"/>
    </xf>
    <xf numFmtId="0" fontId="3" fillId="5" borderId="16"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wrapText="1" readingOrder="2"/>
      <protection locked="0"/>
    </xf>
    <xf numFmtId="0" fontId="2" fillId="8" borderId="15" xfId="0" applyNumberFormat="1" applyFont="1" applyFill="1" applyBorder="1" applyAlignment="1" applyProtection="1">
      <alignment horizontal="center" vertical="center"/>
      <protection hidden="1"/>
    </xf>
    <xf numFmtId="0" fontId="3" fillId="5" borderId="30"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hidden="1"/>
    </xf>
    <xf numFmtId="0" fontId="3" fillId="9" borderId="22" xfId="0" applyFont="1" applyFill="1" applyBorder="1" applyAlignment="1" applyProtection="1">
      <alignment horizontal="right" vertical="center" wrapText="1" readingOrder="2"/>
      <protection hidden="1"/>
    </xf>
    <xf numFmtId="0" fontId="3" fillId="9" borderId="25" xfId="0" applyFont="1" applyFill="1" applyBorder="1" applyAlignment="1" applyProtection="1">
      <alignment horizontal="right" vertical="center" wrapText="1" readingOrder="2"/>
      <protection hidden="1"/>
    </xf>
    <xf numFmtId="0" fontId="3" fillId="9" borderId="21" xfId="0" applyFont="1" applyFill="1" applyBorder="1" applyAlignment="1" applyProtection="1">
      <alignment horizontal="right" vertical="center" wrapText="1" readingOrder="2"/>
      <protection hidden="1"/>
    </xf>
    <xf numFmtId="1" fontId="9" fillId="0" borderId="0" xfId="0" applyNumberFormat="1" applyFont="1" applyBorder="1" applyAlignment="1">
      <alignment horizontal="center" vertical="center" readingOrder="1"/>
    </xf>
    <xf numFmtId="1" fontId="9" fillId="0" borderId="0" xfId="0" applyNumberFormat="1" applyFont="1" applyBorder="1" applyAlignment="1">
      <alignment horizontal="center" vertical="center" wrapText="1" readingOrder="1"/>
    </xf>
    <xf numFmtId="0" fontId="0" fillId="0" borderId="8" xfId="0" applyBorder="1"/>
    <xf numFmtId="0" fontId="0" fillId="0" borderId="31" xfId="0" applyBorder="1"/>
    <xf numFmtId="0" fontId="0" fillId="0" borderId="11" xfId="0" applyBorder="1"/>
    <xf numFmtId="0" fontId="0" fillId="0" borderId="6" xfId="0" applyBorder="1"/>
    <xf numFmtId="0" fontId="10" fillId="0" borderId="0" xfId="0" applyFont="1" applyBorder="1" applyAlignment="1">
      <alignment horizontal="center" vertical="center" wrapText="1" readingOrder="2"/>
    </xf>
    <xf numFmtId="0" fontId="0" fillId="0" borderId="0" xfId="0" applyAlignment="1">
      <alignment horizontal="center" vertical="center"/>
    </xf>
    <xf numFmtId="0" fontId="0" fillId="0" borderId="0" xfId="0" applyBorder="1" applyAlignment="1">
      <alignment horizontal="center" vertical="center"/>
    </xf>
    <xf numFmtId="0" fontId="10" fillId="0" borderId="8" xfId="0" applyFont="1" applyBorder="1" applyAlignment="1">
      <alignment horizontal="center" vertical="center" wrapText="1" readingOrder="2"/>
    </xf>
    <xf numFmtId="0" fontId="10" fillId="0" borderId="6" xfId="0" applyFont="1" applyBorder="1" applyAlignment="1">
      <alignment horizontal="center" vertical="center" wrapText="1" readingOrder="2"/>
    </xf>
    <xf numFmtId="0" fontId="10" fillId="0" borderId="13" xfId="0" applyFont="1" applyBorder="1" applyAlignment="1">
      <alignment horizontal="center" vertical="center" wrapText="1" readingOrder="2"/>
    </xf>
    <xf numFmtId="164" fontId="9" fillId="0" borderId="11" xfId="0" applyNumberFormat="1" applyFont="1" applyBorder="1" applyAlignment="1">
      <alignment horizontal="center" vertical="center" readingOrder="1"/>
    </xf>
    <xf numFmtId="164" fontId="0" fillId="0" borderId="2" xfId="0" applyNumberFormat="1" applyBorder="1"/>
    <xf numFmtId="0" fontId="2" fillId="8" borderId="4" xfId="0" applyFont="1" applyFill="1" applyBorder="1" applyAlignment="1" applyProtection="1">
      <alignment horizontal="center" vertical="center" wrapText="1"/>
      <protection hidden="1"/>
    </xf>
    <xf numFmtId="0" fontId="1" fillId="3" borderId="15" xfId="0" applyFont="1" applyFill="1" applyBorder="1" applyAlignment="1" applyProtection="1">
      <alignment horizontal="center" vertical="center" wrapText="1" readingOrder="2"/>
      <protection hidden="1"/>
    </xf>
    <xf numFmtId="49" fontId="2" fillId="8" borderId="10" xfId="0" applyNumberFormat="1" applyFont="1" applyFill="1" applyBorder="1" applyAlignment="1" applyProtection="1">
      <alignment horizontal="center" vertical="center"/>
      <protection hidden="1"/>
    </xf>
    <xf numFmtId="0" fontId="2" fillId="8" borderId="12" xfId="0" applyNumberFormat="1" applyFont="1" applyFill="1" applyBorder="1" applyAlignment="1" applyProtection="1">
      <alignment horizontal="center" vertical="center"/>
      <protection hidden="1"/>
    </xf>
    <xf numFmtId="0" fontId="2" fillId="8" borderId="32" xfId="0" applyFont="1" applyFill="1" applyBorder="1" applyAlignment="1" applyProtection="1">
      <alignment horizontal="center" vertical="center" wrapText="1"/>
      <protection hidden="1"/>
    </xf>
    <xf numFmtId="49" fontId="2" fillId="8" borderId="0" xfId="0" applyNumberFormat="1" applyFont="1" applyFill="1" applyBorder="1" applyAlignment="1" applyProtection="1">
      <alignment horizontal="center" vertical="center" wrapText="1"/>
      <protection hidden="1"/>
    </xf>
    <xf numFmtId="49" fontId="2" fillId="9" borderId="12" xfId="0" applyNumberFormat="1" applyFont="1" applyFill="1" applyBorder="1" applyAlignment="1" applyProtection="1">
      <alignment horizontal="center" vertical="center" readingOrder="2"/>
      <protection hidden="1"/>
    </xf>
    <xf numFmtId="0" fontId="3" fillId="9" borderId="16" xfId="0" applyFont="1" applyFill="1" applyBorder="1" applyAlignment="1" applyProtection="1">
      <alignment horizontal="right" vertical="center" wrapText="1" readingOrder="2"/>
      <protection hidden="1"/>
    </xf>
    <xf numFmtId="49" fontId="2" fillId="9" borderId="5" xfId="0" applyNumberFormat="1" applyFont="1" applyFill="1" applyBorder="1" applyAlignment="1" applyProtection="1">
      <alignment horizontal="center" vertical="center" readingOrder="2"/>
      <protection hidden="1"/>
    </xf>
    <xf numFmtId="0" fontId="2" fillId="8" borderId="5" xfId="0" applyNumberFormat="1" applyFont="1" applyFill="1" applyBorder="1" applyAlignment="1" applyProtection="1">
      <alignment horizontal="center" vertical="center"/>
      <protection hidden="1"/>
    </xf>
    <xf numFmtId="0" fontId="2" fillId="8" borderId="15" xfId="0" applyFont="1" applyFill="1" applyBorder="1" applyAlignment="1" applyProtection="1">
      <alignment horizontal="center" vertical="center" wrapText="1"/>
      <protection hidden="1"/>
    </xf>
    <xf numFmtId="0" fontId="2" fillId="8" borderId="7" xfId="0" applyFont="1" applyFill="1" applyBorder="1" applyAlignment="1" applyProtection="1">
      <alignment horizontal="center" vertical="center" wrapText="1"/>
      <protection hidden="1"/>
    </xf>
    <xf numFmtId="0" fontId="3" fillId="9" borderId="32" xfId="0" applyFont="1" applyFill="1" applyBorder="1" applyAlignment="1" applyProtection="1">
      <alignment horizontal="right" vertical="center" wrapText="1" readingOrder="2"/>
      <protection hidden="1"/>
    </xf>
    <xf numFmtId="49" fontId="2" fillId="9" borderId="33" xfId="0" applyNumberFormat="1" applyFont="1" applyFill="1" applyBorder="1" applyAlignment="1" applyProtection="1">
      <alignment horizontal="center" vertical="center" readingOrder="2"/>
      <protection hidden="1"/>
    </xf>
    <xf numFmtId="0" fontId="3" fillId="9" borderId="1" xfId="0" applyFont="1" applyFill="1" applyBorder="1" applyAlignment="1" applyProtection="1">
      <alignment horizontal="right" vertical="center" wrapText="1" readingOrder="2"/>
      <protection hidden="1"/>
    </xf>
    <xf numFmtId="49" fontId="2" fillId="9" borderId="17" xfId="0" applyNumberFormat="1" applyFont="1" applyFill="1" applyBorder="1" applyAlignment="1" applyProtection="1">
      <alignment horizontal="center" vertical="center" readingOrder="2"/>
      <protection hidden="1"/>
    </xf>
    <xf numFmtId="0" fontId="3" fillId="5" borderId="7" xfId="0" applyFont="1" applyFill="1" applyBorder="1" applyAlignment="1" applyProtection="1">
      <alignment horizontal="center" vertical="center" wrapText="1" readingOrder="2"/>
      <protection locked="0"/>
    </xf>
    <xf numFmtId="0" fontId="6" fillId="5" borderId="5" xfId="0" applyFont="1" applyFill="1" applyBorder="1" applyAlignment="1" applyProtection="1">
      <alignment horizontal="center" vertical="center" wrapText="1" readingOrder="2"/>
      <protection locked="0"/>
    </xf>
    <xf numFmtId="0" fontId="3" fillId="5" borderId="5" xfId="0" applyFont="1" applyFill="1" applyBorder="1" applyAlignment="1" applyProtection="1">
      <alignment horizontal="center" vertical="center" wrapText="1"/>
      <protection locked="0"/>
    </xf>
    <xf numFmtId="49" fontId="2" fillId="8" borderId="5" xfId="0" applyNumberFormat="1" applyFont="1" applyFill="1" applyBorder="1" applyAlignment="1" applyProtection="1">
      <alignment horizontal="center" vertical="center" wrapText="1"/>
      <protection hidden="1"/>
    </xf>
    <xf numFmtId="0" fontId="3" fillId="0" borderId="0" xfId="0" applyFont="1" applyAlignment="1">
      <alignment readingOrder="2"/>
    </xf>
    <xf numFmtId="0" fontId="9" fillId="0" borderId="36" xfId="0" applyFont="1" applyBorder="1" applyAlignment="1">
      <alignment vertical="center" wrapText="1" readingOrder="1"/>
    </xf>
    <xf numFmtId="0" fontId="9" fillId="0" borderId="37" xfId="0" applyFont="1" applyBorder="1" applyAlignment="1">
      <alignment vertical="center" wrapText="1" readingOrder="1"/>
    </xf>
    <xf numFmtId="0" fontId="8" fillId="12" borderId="38" xfId="0" applyFont="1" applyFill="1" applyBorder="1" applyAlignment="1">
      <alignment horizontal="center" vertical="center" wrapText="1" readingOrder="2"/>
    </xf>
    <xf numFmtId="0" fontId="2" fillId="12" borderId="15" xfId="0" applyFont="1" applyFill="1" applyBorder="1" applyAlignment="1">
      <alignment horizontal="center" vertical="center" wrapText="1" readingOrder="2"/>
    </xf>
    <xf numFmtId="0" fontId="12" fillId="12" borderId="5" xfId="0" applyFont="1" applyFill="1" applyBorder="1" applyAlignment="1">
      <alignment horizontal="center" vertical="center" wrapText="1" readingOrder="2"/>
    </xf>
    <xf numFmtId="0" fontId="1" fillId="4" borderId="1" xfId="0" applyFont="1" applyFill="1" applyBorder="1" applyAlignment="1" applyProtection="1">
      <alignment horizontal="center" vertical="center" wrapText="1" readingOrder="2"/>
      <protection hidden="1"/>
    </xf>
    <xf numFmtId="0" fontId="1" fillId="4" borderId="3" xfId="0" applyFont="1" applyFill="1" applyBorder="1" applyAlignment="1" applyProtection="1">
      <alignment horizontal="center" vertical="center" wrapText="1" readingOrder="2"/>
      <protection hidden="1"/>
    </xf>
    <xf numFmtId="0" fontId="1" fillId="3" borderId="20" xfId="0" applyFont="1" applyFill="1" applyBorder="1" applyAlignment="1" applyProtection="1">
      <alignment horizontal="center" vertical="center" wrapText="1" readingOrder="2"/>
      <protection hidden="1"/>
    </xf>
    <xf numFmtId="0" fontId="1" fillId="3" borderId="42" xfId="0" applyFont="1" applyFill="1" applyBorder="1" applyAlignment="1" applyProtection="1">
      <alignment horizontal="center" vertical="center" wrapText="1" readingOrder="2"/>
      <protection hidden="1"/>
    </xf>
    <xf numFmtId="0" fontId="1" fillId="3" borderId="43" xfId="0" applyFont="1" applyFill="1" applyBorder="1" applyAlignment="1" applyProtection="1">
      <alignment horizontal="center" vertical="center" wrapText="1" readingOrder="2"/>
      <protection hidden="1"/>
    </xf>
    <xf numFmtId="0" fontId="1" fillId="3" borderId="44" xfId="0" applyFont="1" applyFill="1" applyBorder="1" applyAlignment="1" applyProtection="1">
      <alignment horizontal="center" vertical="center" wrapText="1" readingOrder="2"/>
      <protection hidden="1"/>
    </xf>
    <xf numFmtId="0" fontId="1" fillId="3" borderId="45" xfId="0" applyFont="1" applyFill="1" applyBorder="1" applyAlignment="1" applyProtection="1">
      <alignment horizontal="center" vertical="center" wrapText="1" readingOrder="2"/>
      <protection hidden="1"/>
    </xf>
    <xf numFmtId="0" fontId="1" fillId="3" borderId="46" xfId="0" applyFont="1" applyFill="1" applyBorder="1" applyAlignment="1" applyProtection="1">
      <alignment horizontal="center" vertical="center" wrapText="1" readingOrder="2"/>
      <protection hidden="1"/>
    </xf>
    <xf numFmtId="0" fontId="1" fillId="13" borderId="22" xfId="0" applyFont="1" applyFill="1" applyBorder="1" applyAlignment="1" applyProtection="1">
      <alignment horizontal="center" vertical="center" wrapText="1" readingOrder="2"/>
      <protection hidden="1"/>
    </xf>
    <xf numFmtId="9" fontId="1" fillId="15" borderId="16" xfId="2" applyFont="1" applyFill="1" applyBorder="1" applyAlignment="1" applyProtection="1">
      <alignment horizontal="center" vertical="center" wrapText="1" readingOrder="2"/>
      <protection hidden="1"/>
    </xf>
    <xf numFmtId="1" fontId="16" fillId="2" borderId="49" xfId="0" applyNumberFormat="1" applyFont="1" applyFill="1" applyBorder="1" applyAlignment="1" applyProtection="1">
      <alignment horizontal="center" vertical="center" wrapText="1" readingOrder="2"/>
      <protection hidden="1"/>
    </xf>
    <xf numFmtId="164" fontId="1" fillId="2" borderId="48" xfId="0" applyNumberFormat="1" applyFont="1" applyFill="1" applyBorder="1" applyAlignment="1" applyProtection="1">
      <alignment horizontal="center" vertical="center" wrapText="1" readingOrder="2"/>
      <protection hidden="1"/>
    </xf>
    <xf numFmtId="0" fontId="1" fillId="13" borderId="1" xfId="0" applyFont="1" applyFill="1" applyBorder="1" applyAlignment="1" applyProtection="1">
      <alignment horizontal="center" vertical="center" wrapText="1" readingOrder="2"/>
      <protection hidden="1"/>
    </xf>
    <xf numFmtId="9" fontId="1" fillId="15" borderId="24" xfId="2" applyFont="1" applyFill="1" applyBorder="1" applyAlignment="1" applyProtection="1">
      <alignment horizontal="center" vertical="center" wrapText="1" readingOrder="2"/>
      <protection hidden="1"/>
    </xf>
    <xf numFmtId="1" fontId="16" fillId="2" borderId="52" xfId="0" applyNumberFormat="1" applyFont="1" applyFill="1" applyBorder="1" applyAlignment="1" applyProtection="1">
      <alignment horizontal="center" vertical="center" wrapText="1" readingOrder="2"/>
      <protection hidden="1"/>
    </xf>
    <xf numFmtId="164" fontId="1" fillId="2" borderId="53" xfId="0" applyNumberFormat="1" applyFont="1" applyFill="1" applyBorder="1" applyAlignment="1" applyProtection="1">
      <alignment horizontal="center" vertical="center" wrapText="1" readingOrder="2"/>
      <protection hidden="1"/>
    </xf>
    <xf numFmtId="0" fontId="1" fillId="13" borderId="5" xfId="0" applyFont="1" applyFill="1" applyBorder="1" applyAlignment="1" applyProtection="1">
      <alignment horizontal="center" vertical="center" wrapText="1" readingOrder="2"/>
      <protection hidden="1"/>
    </xf>
    <xf numFmtId="9" fontId="1" fillId="15" borderId="51" xfId="2" applyFont="1" applyFill="1" applyBorder="1" applyAlignment="1" applyProtection="1">
      <alignment horizontal="center" vertical="center" wrapText="1" readingOrder="2"/>
      <protection hidden="1"/>
    </xf>
    <xf numFmtId="1" fontId="16" fillId="2" borderId="6" xfId="0" applyNumberFormat="1" applyFont="1" applyFill="1" applyBorder="1" applyAlignment="1" applyProtection="1">
      <alignment horizontal="center" vertical="center" wrapText="1" readingOrder="2"/>
      <protection hidden="1"/>
    </xf>
    <xf numFmtId="164" fontId="1" fillId="2" borderId="55" xfId="0" applyNumberFormat="1" applyFont="1" applyFill="1" applyBorder="1" applyAlignment="1" applyProtection="1">
      <alignment horizontal="center" vertical="center" wrapText="1" readingOrder="2"/>
      <protection locked="0"/>
    </xf>
    <xf numFmtId="9" fontId="19" fillId="16" borderId="5" xfId="2" applyFont="1" applyFill="1" applyBorder="1" applyAlignment="1" applyProtection="1">
      <alignment horizontal="center" vertical="center" wrapText="1" readingOrder="2"/>
      <protection hidden="1"/>
    </xf>
    <xf numFmtId="0" fontId="15" fillId="17" borderId="56" xfId="0" applyFont="1" applyFill="1" applyBorder="1" applyAlignment="1" applyProtection="1">
      <alignment horizontal="center" vertical="center" wrapText="1" readingOrder="2"/>
      <protection hidden="1"/>
    </xf>
    <xf numFmtId="1" fontId="14" fillId="17" borderId="5" xfId="2" applyNumberFormat="1" applyFont="1" applyFill="1" applyBorder="1" applyAlignment="1">
      <alignment horizontal="center" vertical="center"/>
    </xf>
    <xf numFmtId="9" fontId="1" fillId="15" borderId="0" xfId="2" applyFont="1" applyFill="1" applyBorder="1" applyAlignment="1" applyProtection="1">
      <alignment horizontal="center" vertical="center" wrapText="1" readingOrder="2"/>
      <protection hidden="1"/>
    </xf>
    <xf numFmtId="0" fontId="21" fillId="20" borderId="15" xfId="0" applyFont="1" applyFill="1" applyBorder="1" applyAlignment="1">
      <alignment horizontal="center" vertical="center" wrapText="1"/>
    </xf>
    <xf numFmtId="0" fontId="21" fillId="21" borderId="57" xfId="0" applyFont="1" applyFill="1" applyBorder="1" applyAlignment="1">
      <alignment horizontal="center" vertical="center" wrapText="1"/>
    </xf>
    <xf numFmtId="0" fontId="21" fillId="20" borderId="4" xfId="0" applyFont="1" applyFill="1" applyBorder="1" applyAlignment="1" applyProtection="1">
      <alignment horizontal="center" vertical="center" wrapText="1"/>
      <protection hidden="1"/>
    </xf>
    <xf numFmtId="0" fontId="22" fillId="22" borderId="56" xfId="0" applyFont="1" applyFill="1" applyBorder="1" applyAlignment="1">
      <alignment horizontal="center" wrapText="1"/>
    </xf>
    <xf numFmtId="0" fontId="22" fillId="22" borderId="46" xfId="0" applyFont="1" applyFill="1" applyBorder="1" applyAlignment="1">
      <alignment horizontal="center" wrapText="1"/>
    </xf>
    <xf numFmtId="9" fontId="23" fillId="24" borderId="58" xfId="2" applyFont="1" applyFill="1" applyBorder="1" applyAlignment="1" applyProtection="1">
      <alignment horizontal="center" vertical="center" wrapText="1" readingOrder="2"/>
      <protection hidden="1"/>
    </xf>
    <xf numFmtId="0" fontId="22" fillId="4" borderId="8" xfId="0" applyFont="1" applyFill="1" applyBorder="1" applyAlignment="1">
      <alignment horizontal="center" vertical="center" wrapText="1"/>
    </xf>
    <xf numFmtId="0" fontId="0" fillId="0" borderId="48" xfId="0" applyBorder="1" applyAlignment="1">
      <alignment vertical="top" wrapText="1"/>
    </xf>
    <xf numFmtId="0" fontId="0" fillId="0" borderId="40" xfId="0" applyBorder="1" applyAlignment="1">
      <alignment vertical="top" wrapText="1"/>
    </xf>
    <xf numFmtId="164" fontId="21" fillId="23" borderId="56" xfId="0" applyNumberFormat="1" applyFont="1" applyFill="1" applyBorder="1" applyAlignment="1">
      <alignment horizontal="center" vertical="center" wrapText="1"/>
    </xf>
    <xf numFmtId="9" fontId="23" fillId="23" borderId="44" xfId="2" applyFont="1" applyFill="1" applyBorder="1" applyAlignment="1" applyProtection="1">
      <alignment horizontal="center" vertical="center" wrapText="1" readingOrder="2"/>
      <protection hidden="1"/>
    </xf>
    <xf numFmtId="9" fontId="23" fillId="24" borderId="61" xfId="2" applyFont="1" applyFill="1" applyBorder="1" applyAlignment="1" applyProtection="1">
      <alignment horizontal="center" vertical="center" wrapText="1" readingOrder="2"/>
      <protection hidden="1"/>
    </xf>
    <xf numFmtId="0" fontId="22" fillId="4" borderId="49" xfId="0" applyFont="1" applyFill="1" applyBorder="1" applyAlignment="1">
      <alignment horizontal="center" vertical="center" wrapText="1"/>
    </xf>
    <xf numFmtId="0" fontId="25" fillId="21" borderId="60" xfId="0" applyFont="1" applyFill="1" applyBorder="1" applyAlignment="1">
      <alignment horizontal="center" vertical="center" wrapText="1"/>
    </xf>
    <xf numFmtId="0" fontId="26" fillId="21" borderId="60" xfId="0" applyFont="1" applyFill="1" applyBorder="1" applyAlignment="1">
      <alignment horizontal="center" vertical="center" wrapText="1"/>
    </xf>
    <xf numFmtId="0" fontId="25" fillId="21" borderId="59" xfId="0" applyFont="1" applyFill="1" applyBorder="1" applyAlignment="1">
      <alignment horizontal="center" vertical="center" wrapText="1"/>
    </xf>
    <xf numFmtId="0" fontId="0" fillId="0" borderId="2" xfId="0" applyBorder="1"/>
    <xf numFmtId="0" fontId="0" fillId="25" borderId="2" xfId="0" applyFill="1" applyBorder="1"/>
    <xf numFmtId="164" fontId="0" fillId="25" borderId="2" xfId="0" applyNumberFormat="1" applyFill="1" applyBorder="1"/>
    <xf numFmtId="0" fontId="9" fillId="0" borderId="34" xfId="0" applyFont="1" applyBorder="1" applyAlignment="1">
      <alignment horizontal="center" vertical="center" wrapText="1" readingOrder="2"/>
    </xf>
    <xf numFmtId="0" fontId="9" fillId="0" borderId="20" xfId="0" applyFont="1" applyBorder="1" applyAlignment="1">
      <alignment horizontal="center" vertical="center" wrapText="1" readingOrder="2"/>
    </xf>
    <xf numFmtId="0" fontId="2" fillId="4" borderId="15" xfId="0" applyFont="1" applyFill="1" applyBorder="1" applyAlignment="1" applyProtection="1">
      <alignment horizontal="center" vertical="center" wrapText="1"/>
      <protection hidden="1"/>
    </xf>
    <xf numFmtId="0" fontId="2" fillId="4" borderId="4" xfId="0" applyFont="1" applyFill="1" applyBorder="1" applyAlignment="1" applyProtection="1">
      <alignment horizontal="center" vertical="center" wrapText="1"/>
      <protection hidden="1"/>
    </xf>
    <xf numFmtId="0" fontId="2" fillId="7" borderId="10" xfId="0" applyFont="1" applyFill="1" applyBorder="1" applyAlignment="1" applyProtection="1">
      <alignment horizontal="center" readingOrder="2"/>
      <protection hidden="1"/>
    </xf>
    <xf numFmtId="0" fontId="2" fillId="7" borderId="23" xfId="0" applyFont="1" applyFill="1" applyBorder="1" applyAlignment="1" applyProtection="1">
      <alignment horizontal="center" readingOrder="2"/>
      <protection hidden="1"/>
    </xf>
    <xf numFmtId="0" fontId="2" fillId="7" borderId="12" xfId="0" applyFont="1" applyFill="1" applyBorder="1" applyAlignment="1" applyProtection="1">
      <alignment horizontal="center" readingOrder="2"/>
      <protection hidden="1"/>
    </xf>
    <xf numFmtId="0" fontId="2" fillId="7" borderId="24" xfId="0" applyFont="1" applyFill="1" applyBorder="1" applyAlignment="1" applyProtection="1">
      <alignment horizontal="center" readingOrder="2"/>
      <protection hidden="1"/>
    </xf>
    <xf numFmtId="0" fontId="2" fillId="7" borderId="17" xfId="0" applyFont="1" applyFill="1" applyBorder="1" applyAlignment="1" applyProtection="1">
      <alignment horizontal="center" readingOrder="2"/>
      <protection hidden="1"/>
    </xf>
    <xf numFmtId="0" fontId="2" fillId="7" borderId="19" xfId="0" applyFont="1" applyFill="1" applyBorder="1" applyAlignment="1" applyProtection="1">
      <alignment horizontal="center" readingOrder="2"/>
      <protection hidden="1"/>
    </xf>
    <xf numFmtId="0" fontId="2" fillId="8" borderId="4" xfId="0" applyFont="1" applyFill="1" applyBorder="1" applyAlignment="1" applyProtection="1">
      <alignment horizontal="center" vertical="center" wrapText="1"/>
      <protection hidden="1"/>
    </xf>
    <xf numFmtId="0" fontId="7" fillId="10" borderId="17" xfId="0" applyFont="1" applyFill="1" applyBorder="1" applyAlignment="1" applyProtection="1">
      <alignment horizontal="center" vertical="center"/>
      <protection hidden="1"/>
    </xf>
    <xf numFmtId="0" fontId="7" fillId="10" borderId="4" xfId="0" applyFont="1" applyFill="1" applyBorder="1" applyAlignment="1" applyProtection="1">
      <alignment horizontal="center" vertical="center"/>
      <protection hidden="1"/>
    </xf>
    <xf numFmtId="49" fontId="2" fillId="8" borderId="20" xfId="0" applyNumberFormat="1" applyFont="1" applyFill="1" applyBorder="1" applyAlignment="1" applyProtection="1">
      <alignment horizontal="center" vertical="center" wrapText="1"/>
      <protection hidden="1"/>
    </xf>
    <xf numFmtId="49" fontId="2" fillId="8" borderId="32" xfId="0" applyNumberFormat="1" applyFont="1" applyFill="1" applyBorder="1" applyAlignment="1" applyProtection="1">
      <alignment horizontal="center" vertical="center" wrapText="1"/>
      <protection hidden="1"/>
    </xf>
    <xf numFmtId="49" fontId="2" fillId="8" borderId="21" xfId="0" applyNumberFormat="1"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readingOrder="2"/>
      <protection hidden="1"/>
    </xf>
    <xf numFmtId="0" fontId="1" fillId="3" borderId="32" xfId="0" applyFont="1" applyFill="1" applyBorder="1" applyAlignment="1" applyProtection="1">
      <alignment horizontal="center" vertical="center" wrapText="1" readingOrder="2"/>
      <protection hidden="1"/>
    </xf>
    <xf numFmtId="0" fontId="1" fillId="3" borderId="21" xfId="0" applyFont="1" applyFill="1" applyBorder="1" applyAlignment="1" applyProtection="1">
      <alignment horizontal="center" vertical="center" wrapText="1" readingOrder="2"/>
      <protection hidden="1"/>
    </xf>
    <xf numFmtId="0" fontId="1" fillId="3" borderId="8" xfId="0" applyFont="1" applyFill="1" applyBorder="1" applyAlignment="1" applyProtection="1">
      <alignment horizontal="center" vertical="center" wrapText="1" readingOrder="2"/>
      <protection hidden="1"/>
    </xf>
    <xf numFmtId="0" fontId="1" fillId="3" borderId="11" xfId="0" applyFont="1" applyFill="1" applyBorder="1" applyAlignment="1" applyProtection="1">
      <alignment horizontal="center" vertical="center" wrapText="1" readingOrder="2"/>
      <protection hidden="1"/>
    </xf>
    <xf numFmtId="0" fontId="1" fillId="3" borderId="6" xfId="0" applyFont="1" applyFill="1" applyBorder="1" applyAlignment="1" applyProtection="1">
      <alignment horizontal="center" vertical="center" wrapText="1" readingOrder="2"/>
      <protection hidden="1"/>
    </xf>
    <xf numFmtId="0" fontId="1" fillId="3" borderId="40" xfId="0" applyFont="1" applyFill="1" applyBorder="1" applyAlignment="1" applyProtection="1">
      <alignment horizontal="center" vertical="center" wrapText="1" readingOrder="2"/>
      <protection hidden="1"/>
    </xf>
    <xf numFmtId="0" fontId="1" fillId="3" borderId="13" xfId="0" applyFont="1" applyFill="1" applyBorder="1" applyAlignment="1" applyProtection="1">
      <alignment horizontal="center" vertical="center" wrapText="1" readingOrder="2"/>
      <protection hidden="1"/>
    </xf>
    <xf numFmtId="0" fontId="1" fillId="3" borderId="41" xfId="0" applyFont="1" applyFill="1" applyBorder="1" applyAlignment="1" applyProtection="1">
      <alignment horizontal="center" vertical="center" wrapText="1" readingOrder="2"/>
      <protection hidden="1"/>
    </xf>
    <xf numFmtId="0" fontId="15" fillId="4" borderId="8" xfId="0" applyFont="1" applyFill="1" applyBorder="1" applyAlignment="1" applyProtection="1">
      <alignment horizontal="center" vertical="center" wrapText="1" readingOrder="2"/>
      <protection hidden="1"/>
    </xf>
    <xf numFmtId="0" fontId="15" fillId="4" borderId="11" xfId="0" applyFont="1" applyFill="1" applyBorder="1" applyAlignment="1" applyProtection="1">
      <alignment horizontal="center" vertical="center" wrapText="1" readingOrder="2"/>
      <protection hidden="1"/>
    </xf>
    <xf numFmtId="0" fontId="15" fillId="4" borderId="13" xfId="0" applyNumberFormat="1" applyFont="1" applyFill="1" applyBorder="1" applyAlignment="1" applyProtection="1">
      <alignment horizontal="center" vertical="center" wrapText="1" readingOrder="2"/>
      <protection hidden="1"/>
    </xf>
    <xf numFmtId="0" fontId="15" fillId="4" borderId="41" xfId="0" applyNumberFormat="1" applyFont="1" applyFill="1" applyBorder="1" applyAlignment="1" applyProtection="1">
      <alignment horizontal="center" vertical="center" wrapText="1" readingOrder="2"/>
      <protection hidden="1"/>
    </xf>
    <xf numFmtId="0" fontId="16" fillId="14" borderId="26" xfId="0" applyFont="1" applyFill="1" applyBorder="1" applyAlignment="1" applyProtection="1">
      <alignment horizontal="right" vertical="top" wrapText="1" readingOrder="2"/>
      <protection hidden="1"/>
    </xf>
    <xf numFmtId="0" fontId="16" fillId="14" borderId="16" xfId="0" applyFont="1" applyFill="1" applyBorder="1" applyAlignment="1" applyProtection="1">
      <alignment horizontal="right" vertical="top" wrapText="1" readingOrder="2"/>
      <protection hidden="1"/>
    </xf>
    <xf numFmtId="0" fontId="1" fillId="3" borderId="15" xfId="0" applyFont="1" applyFill="1" applyBorder="1" applyAlignment="1" applyProtection="1">
      <alignment horizontal="center" vertical="center" wrapText="1" readingOrder="2"/>
      <protection hidden="1"/>
    </xf>
    <xf numFmtId="0" fontId="1" fillId="3" borderId="4" xfId="0" applyFont="1" applyFill="1" applyBorder="1" applyAlignment="1" applyProtection="1">
      <alignment horizontal="center" vertical="center" wrapText="1" readingOrder="2"/>
      <protection hidden="1"/>
    </xf>
    <xf numFmtId="0" fontId="1" fillId="3" borderId="7" xfId="0" applyFont="1" applyFill="1" applyBorder="1" applyAlignment="1" applyProtection="1">
      <alignment horizontal="center" vertical="center" wrapText="1" readingOrder="2"/>
      <protection hidden="1"/>
    </xf>
    <xf numFmtId="0" fontId="16" fillId="14" borderId="47" xfId="0" applyFont="1" applyFill="1" applyBorder="1" applyAlignment="1" applyProtection="1">
      <alignment horizontal="right" vertical="center" wrapText="1" readingOrder="2"/>
      <protection hidden="1"/>
    </xf>
    <xf numFmtId="0" fontId="18" fillId="14" borderId="48" xfId="0" applyFont="1" applyFill="1" applyBorder="1" applyAlignment="1" applyProtection="1">
      <alignment horizontal="right" vertical="center" wrapText="1" readingOrder="2"/>
      <protection hidden="1"/>
    </xf>
    <xf numFmtId="0" fontId="17" fillId="14" borderId="50" xfId="0" applyFont="1" applyFill="1" applyBorder="1" applyAlignment="1" applyProtection="1">
      <alignment horizontal="right" vertical="center" wrapText="1" readingOrder="2"/>
      <protection hidden="1"/>
    </xf>
    <xf numFmtId="0" fontId="16" fillId="14" borderId="51" xfId="0" applyFont="1" applyFill="1" applyBorder="1" applyAlignment="1" applyProtection="1">
      <alignment horizontal="right" vertical="center" wrapText="1" readingOrder="2"/>
      <protection hidden="1"/>
    </xf>
    <xf numFmtId="0" fontId="17" fillId="14" borderId="54" xfId="0" applyFont="1" applyFill="1" applyBorder="1" applyAlignment="1" applyProtection="1">
      <alignment horizontal="center" vertical="center" wrapText="1" readingOrder="2"/>
      <protection hidden="1"/>
    </xf>
    <xf numFmtId="0" fontId="17" fillId="14" borderId="41" xfId="0" applyFont="1" applyFill="1" applyBorder="1" applyAlignment="1" applyProtection="1">
      <alignment horizontal="center" vertical="center" wrapText="1" readingOrder="2"/>
      <protection hidden="1"/>
    </xf>
    <xf numFmtId="0" fontId="19" fillId="16" borderId="17" xfId="0" applyFont="1" applyFill="1" applyBorder="1" applyAlignment="1" applyProtection="1">
      <alignment horizontal="center" vertical="center" wrapText="1" readingOrder="2"/>
      <protection hidden="1"/>
    </xf>
    <xf numFmtId="0" fontId="19" fillId="16" borderId="18" xfId="0" applyFont="1" applyFill="1" applyBorder="1" applyAlignment="1" applyProtection="1">
      <alignment horizontal="center" vertical="center" wrapText="1" readingOrder="2"/>
      <protection hidden="1"/>
    </xf>
    <xf numFmtId="0" fontId="19" fillId="16" borderId="19" xfId="0" applyFont="1" applyFill="1" applyBorder="1" applyAlignment="1" applyProtection="1">
      <alignment horizontal="center" vertical="center" wrapText="1" readingOrder="2"/>
      <protection hidden="1"/>
    </xf>
    <xf numFmtId="2" fontId="19" fillId="16" borderId="56" xfId="0" applyNumberFormat="1" applyFont="1" applyFill="1" applyBorder="1" applyAlignment="1" applyProtection="1">
      <alignment horizontal="center" vertical="center" wrapText="1" readingOrder="2"/>
      <protection locked="0"/>
    </xf>
    <xf numFmtId="2" fontId="19" fillId="16" borderId="46" xfId="0" applyNumberFormat="1" applyFont="1" applyFill="1" applyBorder="1" applyAlignment="1" applyProtection="1">
      <alignment horizontal="center" vertical="center" wrapText="1" readingOrder="2"/>
      <protection locked="0"/>
    </xf>
    <xf numFmtId="0" fontId="15" fillId="17" borderId="4" xfId="0" applyFont="1" applyFill="1" applyBorder="1" applyAlignment="1" applyProtection="1">
      <alignment horizontal="center" vertical="center" wrapText="1" readingOrder="2"/>
      <protection hidden="1"/>
    </xf>
    <xf numFmtId="0" fontId="15" fillId="17" borderId="7" xfId="0" applyFont="1" applyFill="1" applyBorder="1" applyAlignment="1" applyProtection="1">
      <alignment horizontal="center" vertical="center" wrapText="1" readingOrder="2"/>
      <protection hidden="1"/>
    </xf>
    <xf numFmtId="0" fontId="14" fillId="18" borderId="56" xfId="0" applyFont="1" applyFill="1" applyBorder="1" applyAlignment="1">
      <alignment horizontal="center" vertical="center"/>
    </xf>
    <xf numFmtId="0" fontId="14" fillId="18" borderId="46" xfId="0" applyFont="1" applyFill="1" applyBorder="1" applyAlignment="1">
      <alignment horizontal="center" vertical="center"/>
    </xf>
    <xf numFmtId="0" fontId="21" fillId="19" borderId="15" xfId="0" applyFont="1" applyFill="1" applyBorder="1" applyAlignment="1">
      <alignment horizontal="center" vertical="center" wrapText="1"/>
    </xf>
    <xf numFmtId="0" fontId="21" fillId="19" borderId="4" xfId="0" applyFont="1" applyFill="1" applyBorder="1" applyAlignment="1">
      <alignment horizontal="center" vertical="center" wrapText="1"/>
    </xf>
    <xf numFmtId="0" fontId="21" fillId="19" borderId="7" xfId="0" applyFont="1" applyFill="1" applyBorder="1" applyAlignment="1">
      <alignment horizontal="center" vertical="center" wrapText="1"/>
    </xf>
    <xf numFmtId="0" fontId="21" fillId="19" borderId="10" xfId="0" applyFont="1" applyFill="1" applyBorder="1" applyAlignment="1">
      <alignment horizontal="center" vertical="center" wrapText="1"/>
    </xf>
    <xf numFmtId="0" fontId="21" fillId="19" borderId="14" xfId="0" applyFont="1" applyFill="1" applyBorder="1" applyAlignment="1">
      <alignment horizontal="center" vertical="center" wrapText="1"/>
    </xf>
    <xf numFmtId="0" fontId="21" fillId="19" borderId="33" xfId="0" applyFont="1" applyFill="1" applyBorder="1" applyAlignment="1" applyProtection="1">
      <alignment horizontal="center" vertical="center" wrapText="1" readingOrder="2"/>
      <protection hidden="1"/>
    </xf>
    <xf numFmtId="0" fontId="21" fillId="19" borderId="9" xfId="0" applyFont="1" applyFill="1" applyBorder="1" applyAlignment="1" applyProtection="1">
      <alignment horizontal="center" vertical="center" wrapText="1" readingOrder="2"/>
      <protection hidden="1"/>
    </xf>
    <xf numFmtId="0" fontId="24" fillId="5" borderId="15" xfId="0" applyFont="1" applyFill="1" applyBorder="1" applyAlignment="1">
      <alignment horizontal="center" wrapText="1"/>
    </xf>
    <xf numFmtId="0" fontId="24" fillId="5" borderId="7" xfId="0" applyFont="1" applyFill="1" applyBorder="1" applyAlignment="1">
      <alignment horizontal="center" wrapText="1"/>
    </xf>
    <xf numFmtId="0" fontId="21" fillId="21" borderId="20" xfId="0" applyFont="1" applyFill="1" applyBorder="1" applyAlignment="1">
      <alignment horizontal="center" vertical="center" wrapText="1"/>
    </xf>
    <xf numFmtId="0" fontId="21" fillId="21" borderId="32" xfId="0" applyFont="1" applyFill="1" applyBorder="1" applyAlignment="1">
      <alignment horizontal="center" vertical="center" wrapText="1"/>
    </xf>
    <xf numFmtId="0" fontId="21" fillId="21" borderId="21" xfId="0" applyFont="1" applyFill="1" applyBorder="1" applyAlignment="1">
      <alignment horizontal="center" vertical="center" wrapText="1"/>
    </xf>
    <xf numFmtId="0" fontId="21" fillId="19" borderId="15" xfId="0" applyFont="1" applyFill="1" applyBorder="1" applyAlignment="1" applyProtection="1">
      <alignment horizontal="center" vertical="center" wrapText="1" readingOrder="2"/>
      <protection hidden="1"/>
    </xf>
    <xf numFmtId="0" fontId="21" fillId="19" borderId="7" xfId="0" applyFont="1" applyFill="1" applyBorder="1" applyAlignment="1" applyProtection="1">
      <alignment horizontal="center" vertical="center" wrapText="1" readingOrder="2"/>
      <protection hidden="1"/>
    </xf>
    <xf numFmtId="0" fontId="21" fillId="19" borderId="23" xfId="0" applyFont="1" applyFill="1" applyBorder="1" applyAlignment="1">
      <alignment horizontal="center" vertical="center" wrapText="1"/>
    </xf>
    <xf numFmtId="0" fontId="21" fillId="19" borderId="10" xfId="0" applyFont="1" applyFill="1" applyBorder="1" applyAlignment="1" applyProtection="1">
      <alignment horizontal="center" vertical="center" wrapText="1" readingOrder="2"/>
      <protection hidden="1"/>
    </xf>
    <xf numFmtId="0" fontId="21" fillId="19" borderId="23" xfId="0" applyFont="1" applyFill="1" applyBorder="1" applyAlignment="1" applyProtection="1">
      <alignment horizontal="center" vertical="center" wrapText="1" readingOrder="2"/>
      <protection hidden="1"/>
    </xf>
    <xf numFmtId="0" fontId="9" fillId="0" borderId="15" xfId="0" applyFont="1" applyBorder="1" applyAlignment="1">
      <alignment horizontal="center" vertical="center" wrapText="1" readingOrder="2"/>
    </xf>
    <xf numFmtId="0" fontId="9" fillId="0" borderId="35" xfId="0" applyFont="1" applyBorder="1" applyAlignment="1">
      <alignment horizontal="center" vertical="center" wrapText="1" readingOrder="2"/>
    </xf>
    <xf numFmtId="0" fontId="8" fillId="12" borderId="39" xfId="0" applyFont="1" applyFill="1" applyBorder="1" applyAlignment="1">
      <alignment horizontal="center" vertical="center" wrapText="1" readingOrder="2"/>
    </xf>
    <xf numFmtId="0" fontId="8" fillId="12" borderId="7" xfId="0" applyFont="1" applyFill="1" applyBorder="1" applyAlignment="1">
      <alignment horizontal="center" vertical="center" wrapText="1" readingOrder="2"/>
    </xf>
    <xf numFmtId="0" fontId="0" fillId="6" borderId="0" xfId="0" applyFill="1" applyAlignment="1">
      <alignment horizontal="center" vertical="center"/>
    </xf>
    <xf numFmtId="0" fontId="11" fillId="0" borderId="15" xfId="0" applyFont="1" applyBorder="1" applyAlignment="1">
      <alignment horizontal="center" vertical="center" wrapText="1" readingOrder="2"/>
    </xf>
    <xf numFmtId="0" fontId="11" fillId="0" borderId="7" xfId="0" applyFont="1" applyBorder="1" applyAlignment="1">
      <alignment horizontal="center" vertical="center" wrapText="1" readingOrder="2"/>
    </xf>
    <xf numFmtId="0" fontId="8" fillId="12" borderId="4" xfId="0" applyFont="1" applyFill="1" applyBorder="1" applyAlignment="1">
      <alignment horizontal="center" vertical="center" wrapText="1" readingOrder="2"/>
    </xf>
    <xf numFmtId="0" fontId="9" fillId="0" borderId="35" xfId="0" applyNumberFormat="1" applyFont="1" applyBorder="1" applyAlignment="1">
      <alignment horizontal="center" vertical="center" wrapText="1" readingOrder="2"/>
    </xf>
  </cellXfs>
  <cellStyles count="3">
    <cellStyle name="Normal" xfId="0" builtinId="0"/>
    <cellStyle name="Percent" xfId="2" builtinId="5"/>
    <cellStyle name="היפר-קישור" xfId="1" builtinId="8"/>
  </cellStyles>
  <dxfs count="57">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ILFS02\Users\OriF\&#1502;&#1499;&#1512;&#1494;&#1497;&#1501;\&#1489;&#1491;&#1497;&#1511;&#1514;%20&#1502;&#1499;&#1512;&#1494;&#1497;&#1501;\&#1514;&#1512;&#1489;&#1493;&#1514;\&#1502;&#1508;&#1500;%20-%20&#1502;&#1499;&#1512;&#1494;%20&#1508;&#1497;&#1511;&#1493;&#1495;%20&#1510;&#1500;&#1497;&#1500;&#14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נאי סף"/>
      <sheetName val="איכות"/>
      <sheetName val="חוו&quot;ד מטעם לקוחות קודמים"/>
      <sheetName val="ראיון"/>
    </sheetNames>
    <sheetDataSet>
      <sheetData sheetId="0"/>
      <sheetData sheetId="1" refreshError="1"/>
      <sheetData sheetId="2">
        <row r="11">
          <cell r="L11">
            <v>0</v>
          </cell>
          <cell r="Y11">
            <v>0</v>
          </cell>
          <cell r="AL11">
            <v>0</v>
          </cell>
        </row>
      </sheetData>
      <sheetData sheetId="3"/>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rightToLeft="1" view="pageBreakPreview" zoomScaleNormal="90" zoomScaleSheetLayoutView="100" workbookViewId="0">
      <pane xSplit="2" ySplit="7" topLeftCell="C26" activePane="bottomRight" state="frozen"/>
      <selection pane="topRight" activeCell="D1" sqref="D1"/>
      <selection pane="bottomLeft" activeCell="A10" sqref="A10"/>
      <selection pane="bottomRight" activeCell="B48" sqref="B48"/>
    </sheetView>
  </sheetViews>
  <sheetFormatPr defaultColWidth="9" defaultRowHeight="15.6" x14ac:dyDescent="0.3"/>
  <cols>
    <col min="1" max="1" width="14.69921875" style="3" customWidth="1"/>
    <col min="2" max="2" width="10" style="3" customWidth="1"/>
    <col min="3" max="3" width="82.69921875" style="3" customWidth="1"/>
    <col min="4" max="4" width="17.5" style="3" bestFit="1" customWidth="1"/>
    <col min="5" max="5" width="15.69921875" style="3" customWidth="1"/>
    <col min="6" max="6" width="14.69921875" style="3" customWidth="1"/>
    <col min="7" max="16384" width="9" style="3"/>
  </cols>
  <sheetData>
    <row r="1" spans="1:7" x14ac:dyDescent="0.3">
      <c r="A1" s="132"/>
      <c r="B1" s="133"/>
      <c r="C1" s="1" t="s">
        <v>1</v>
      </c>
      <c r="D1" s="2">
        <v>1</v>
      </c>
      <c r="E1" s="2">
        <v>2</v>
      </c>
      <c r="F1" s="2">
        <v>3</v>
      </c>
    </row>
    <row r="2" spans="1:7" x14ac:dyDescent="0.3">
      <c r="A2" s="134"/>
      <c r="B2" s="135"/>
      <c r="C2" s="4" t="s">
        <v>0</v>
      </c>
      <c r="D2" s="5"/>
      <c r="E2" s="5"/>
      <c r="F2" s="5"/>
    </row>
    <row r="3" spans="1:7" x14ac:dyDescent="0.3">
      <c r="A3" s="134"/>
      <c r="B3" s="135"/>
      <c r="C3" s="4" t="s">
        <v>2</v>
      </c>
      <c r="D3" s="5"/>
      <c r="E3" s="5"/>
      <c r="F3" s="5"/>
    </row>
    <row r="4" spans="1:7" x14ac:dyDescent="0.3">
      <c r="A4" s="134"/>
      <c r="B4" s="135"/>
      <c r="C4" s="4" t="s">
        <v>3</v>
      </c>
      <c r="D4" s="6"/>
      <c r="E4" s="6"/>
      <c r="F4" s="6"/>
    </row>
    <row r="5" spans="1:7" ht="16.2" thickBot="1" x14ac:dyDescent="0.35">
      <c r="A5" s="136"/>
      <c r="B5" s="137"/>
      <c r="C5" s="4" t="s">
        <v>4</v>
      </c>
      <c r="D5" s="7"/>
      <c r="E5" s="7"/>
      <c r="F5" s="7"/>
    </row>
    <row r="6" spans="1:7" ht="16.2" thickBot="1" x14ac:dyDescent="0.35">
      <c r="A6" s="8" t="s">
        <v>5</v>
      </c>
      <c r="B6" s="9" t="s">
        <v>6</v>
      </c>
      <c r="C6" s="10" t="s">
        <v>7</v>
      </c>
      <c r="D6" s="11"/>
      <c r="E6" s="11"/>
      <c r="F6" s="11"/>
    </row>
    <row r="7" spans="1:7" ht="16.2" thickBot="1" x14ac:dyDescent="0.35">
      <c r="A7" s="12"/>
      <c r="B7" s="39">
        <v>5</v>
      </c>
      <c r="C7" s="41" t="s">
        <v>13</v>
      </c>
      <c r="D7" s="138"/>
      <c r="E7" s="138"/>
      <c r="F7" s="138"/>
    </row>
    <row r="8" spans="1:7" ht="16.2" thickBot="1" x14ac:dyDescent="0.35">
      <c r="A8" s="61"/>
      <c r="B8" s="62">
        <v>5.0999999999999996</v>
      </c>
      <c r="C8" s="63" t="s">
        <v>38</v>
      </c>
      <c r="D8" s="69"/>
      <c r="E8" s="59"/>
      <c r="F8" s="70"/>
    </row>
    <row r="9" spans="1:7" ht="16.2" thickBot="1" x14ac:dyDescent="0.35">
      <c r="A9" s="141" t="s">
        <v>8</v>
      </c>
      <c r="B9" s="67" t="s">
        <v>31</v>
      </c>
      <c r="C9" s="66" t="s">
        <v>14</v>
      </c>
      <c r="D9" s="37"/>
      <c r="E9" s="13"/>
      <c r="F9" s="14"/>
    </row>
    <row r="10" spans="1:7" ht="46.8" x14ac:dyDescent="0.3">
      <c r="A10" s="142"/>
      <c r="B10" s="36" t="s">
        <v>30</v>
      </c>
      <c r="C10" s="42" t="s">
        <v>15</v>
      </c>
      <c r="D10" s="37"/>
      <c r="E10" s="13"/>
      <c r="F10" s="14"/>
    </row>
    <row r="11" spans="1:7" ht="140.4" x14ac:dyDescent="0.3">
      <c r="A11" s="142"/>
      <c r="B11" s="36" t="s">
        <v>29</v>
      </c>
      <c r="C11" s="42" t="s">
        <v>25</v>
      </c>
      <c r="D11" s="37"/>
      <c r="E11" s="13"/>
      <c r="F11" s="13"/>
    </row>
    <row r="12" spans="1:7" ht="46.8" x14ac:dyDescent="0.3">
      <c r="A12" s="142"/>
      <c r="B12" s="36" t="s">
        <v>28</v>
      </c>
      <c r="C12" s="42" t="s">
        <v>16</v>
      </c>
      <c r="D12" s="40"/>
      <c r="E12" s="13"/>
      <c r="F12" s="16"/>
    </row>
    <row r="13" spans="1:7" ht="31.2" x14ac:dyDescent="0.3">
      <c r="A13" s="142"/>
      <c r="B13" s="36" t="s">
        <v>26</v>
      </c>
      <c r="C13" s="42" t="s">
        <v>27</v>
      </c>
      <c r="D13" s="37"/>
      <c r="E13" s="13"/>
      <c r="F13" s="13"/>
    </row>
    <row r="14" spans="1:7" ht="47.4" thickBot="1" x14ac:dyDescent="0.35">
      <c r="A14" s="142"/>
      <c r="B14" s="36" t="s">
        <v>33</v>
      </c>
      <c r="C14" s="43" t="s">
        <v>32</v>
      </c>
      <c r="D14" s="37"/>
      <c r="E14" s="13"/>
      <c r="F14" s="13"/>
    </row>
    <row r="15" spans="1:7" ht="16.2" thickBot="1" x14ac:dyDescent="0.35">
      <c r="A15" s="142"/>
      <c r="B15" s="36" t="s">
        <v>35</v>
      </c>
      <c r="C15" s="42" t="s">
        <v>34</v>
      </c>
      <c r="D15" s="38"/>
      <c r="E15" s="17"/>
      <c r="F15" s="18"/>
      <c r="G15" s="19"/>
    </row>
    <row r="16" spans="1:7" ht="16.2" thickBot="1" x14ac:dyDescent="0.35">
      <c r="A16" s="143"/>
      <c r="B16" s="65" t="s">
        <v>37</v>
      </c>
      <c r="C16" s="71" t="s">
        <v>36</v>
      </c>
      <c r="D16" s="38"/>
      <c r="E16" s="17"/>
      <c r="F16" s="18"/>
      <c r="G16" s="19"/>
    </row>
    <row r="17" spans="1:7" ht="16.2" thickBot="1" x14ac:dyDescent="0.35">
      <c r="A17" s="64"/>
      <c r="B17" s="68">
        <v>5.2</v>
      </c>
      <c r="C17" s="41" t="s">
        <v>39</v>
      </c>
      <c r="D17" s="59"/>
      <c r="E17" s="59"/>
      <c r="F17" s="70"/>
      <c r="G17" s="19"/>
    </row>
    <row r="18" spans="1:7" ht="31.8" thickBot="1" x14ac:dyDescent="0.35">
      <c r="A18" s="141" t="s">
        <v>42</v>
      </c>
      <c r="B18" s="72" t="s">
        <v>40</v>
      </c>
      <c r="C18" s="73" t="s">
        <v>43</v>
      </c>
      <c r="D18" s="38"/>
      <c r="E18" s="17"/>
      <c r="F18" s="18"/>
      <c r="G18" s="19"/>
    </row>
    <row r="19" spans="1:7" ht="31.8" thickBot="1" x14ac:dyDescent="0.35">
      <c r="A19" s="143"/>
      <c r="B19" s="74" t="s">
        <v>41</v>
      </c>
      <c r="C19" s="44" t="s">
        <v>44</v>
      </c>
      <c r="D19" s="75"/>
      <c r="E19" s="76"/>
      <c r="F19" s="77"/>
      <c r="G19" s="19"/>
    </row>
    <row r="20" spans="1:7" ht="63" thickBot="1" x14ac:dyDescent="0.35">
      <c r="A20" s="78" t="s">
        <v>45</v>
      </c>
      <c r="B20" s="74" t="s">
        <v>47</v>
      </c>
      <c r="C20" s="44" t="s">
        <v>46</v>
      </c>
      <c r="D20" s="75"/>
      <c r="E20" s="76"/>
      <c r="F20" s="77"/>
      <c r="G20" s="19"/>
    </row>
    <row r="21" spans="1:7" ht="16.2" thickBot="1" x14ac:dyDescent="0.35">
      <c r="A21" s="20"/>
      <c r="B21" s="139" t="s">
        <v>9</v>
      </c>
      <c r="C21" s="140"/>
      <c r="D21" s="21"/>
      <c r="E21" s="21"/>
      <c r="F21" s="22"/>
    </row>
    <row r="22" spans="1:7" ht="16.2" thickBot="1" x14ac:dyDescent="0.35">
      <c r="A22"/>
      <c r="B22" s="23" t="s">
        <v>10</v>
      </c>
      <c r="C22" s="24" t="s">
        <v>11</v>
      </c>
      <c r="D22" s="130"/>
      <c r="E22" s="131"/>
      <c r="F22" s="131"/>
    </row>
    <row r="23" spans="1:7" x14ac:dyDescent="0.3">
      <c r="A23"/>
      <c r="B23" s="25">
        <v>6.1</v>
      </c>
      <c r="C23" s="26" t="s">
        <v>48</v>
      </c>
      <c r="D23" s="27"/>
      <c r="E23" s="27"/>
      <c r="F23" s="27"/>
    </row>
    <row r="24" spans="1:7" ht="47.4" thickBot="1" x14ac:dyDescent="0.35">
      <c r="A24"/>
      <c r="B24" s="28">
        <v>6.2</v>
      </c>
      <c r="C24" s="29" t="s">
        <v>50</v>
      </c>
      <c r="D24" s="13"/>
      <c r="E24" s="13"/>
      <c r="F24" s="13"/>
    </row>
    <row r="25" spans="1:7" ht="31.2" x14ac:dyDescent="0.3">
      <c r="A25"/>
      <c r="B25" s="25">
        <v>6.3</v>
      </c>
      <c r="C25" s="30" t="s">
        <v>49</v>
      </c>
      <c r="D25" s="13"/>
      <c r="E25" s="13"/>
      <c r="F25" s="13"/>
    </row>
    <row r="26" spans="1:7" ht="46.8" x14ac:dyDescent="0.3">
      <c r="A26"/>
      <c r="B26" s="28">
        <v>6.4</v>
      </c>
      <c r="C26" s="29" t="s">
        <v>51</v>
      </c>
      <c r="D26" s="15"/>
      <c r="E26" s="13"/>
      <c r="F26" s="13"/>
    </row>
    <row r="27" spans="1:7" ht="31.2" x14ac:dyDescent="0.3">
      <c r="A27"/>
      <c r="B27" s="28">
        <v>6.5</v>
      </c>
      <c r="C27" s="30" t="s">
        <v>52</v>
      </c>
      <c r="D27" s="15"/>
      <c r="E27" s="13"/>
      <c r="F27" s="13"/>
    </row>
    <row r="28" spans="1:7" ht="47.4" thickBot="1" x14ac:dyDescent="0.35">
      <c r="A28"/>
      <c r="B28" s="28">
        <v>6.6</v>
      </c>
      <c r="C28" s="30" t="s">
        <v>53</v>
      </c>
      <c r="D28" s="15"/>
      <c r="E28" s="15"/>
      <c r="F28" s="15"/>
    </row>
    <row r="29" spans="1:7" ht="31.2" x14ac:dyDescent="0.3">
      <c r="A29"/>
      <c r="B29" s="25">
        <v>6.7</v>
      </c>
      <c r="C29" s="29" t="s">
        <v>54</v>
      </c>
      <c r="D29" s="15"/>
      <c r="E29" s="15"/>
      <c r="F29" s="15"/>
    </row>
    <row r="30" spans="1:7" ht="63" thickBot="1" x14ac:dyDescent="0.35">
      <c r="A30"/>
      <c r="B30" s="28">
        <v>6.8</v>
      </c>
      <c r="C30" s="29" t="s">
        <v>55</v>
      </c>
      <c r="D30" s="15"/>
      <c r="E30" s="15"/>
      <c r="F30" s="31"/>
    </row>
    <row r="31" spans="1:7" ht="46.8" x14ac:dyDescent="0.3">
      <c r="A31"/>
      <c r="B31" s="25">
        <v>6.9</v>
      </c>
      <c r="C31" s="29" t="s">
        <v>56</v>
      </c>
      <c r="D31" s="15"/>
      <c r="E31" s="15"/>
      <c r="F31" s="15"/>
    </row>
    <row r="32" spans="1:7" x14ac:dyDescent="0.3">
      <c r="A32"/>
      <c r="B32" s="32">
        <v>6.1</v>
      </c>
      <c r="C32" s="29" t="s">
        <v>57</v>
      </c>
      <c r="D32" s="15"/>
      <c r="E32" s="15"/>
      <c r="F32" s="15"/>
    </row>
    <row r="33" spans="1:6" x14ac:dyDescent="0.3">
      <c r="A33"/>
      <c r="B33" s="32">
        <v>6.11</v>
      </c>
      <c r="C33" s="79" t="s">
        <v>58</v>
      </c>
      <c r="D33" s="15"/>
      <c r="E33" s="15"/>
      <c r="F33" s="15"/>
    </row>
    <row r="34" spans="1:6" x14ac:dyDescent="0.3">
      <c r="A34"/>
      <c r="B34" s="32">
        <v>6.12</v>
      </c>
      <c r="C34" s="29" t="s">
        <v>59</v>
      </c>
      <c r="D34" s="15"/>
      <c r="E34" s="15"/>
      <c r="F34" s="15"/>
    </row>
    <row r="35" spans="1:6" x14ac:dyDescent="0.3">
      <c r="A35"/>
      <c r="B35" s="32">
        <v>6.13</v>
      </c>
      <c r="C35" s="29" t="s">
        <v>60</v>
      </c>
      <c r="D35" s="15"/>
      <c r="E35" s="15"/>
      <c r="F35" s="15"/>
    </row>
    <row r="36" spans="1:6" ht="31.2" x14ac:dyDescent="0.3">
      <c r="A36"/>
      <c r="B36" s="32">
        <v>6.14</v>
      </c>
      <c r="C36" s="29" t="s">
        <v>61</v>
      </c>
      <c r="D36" s="15"/>
      <c r="E36" s="15"/>
      <c r="F36" s="15"/>
    </row>
    <row r="37" spans="1:6" ht="140.4" x14ac:dyDescent="0.3">
      <c r="A37"/>
      <c r="B37" s="32">
        <v>6.15</v>
      </c>
      <c r="C37" s="29" t="s">
        <v>62</v>
      </c>
      <c r="D37" s="15"/>
      <c r="E37" s="15"/>
      <c r="F37" s="15"/>
    </row>
    <row r="38" spans="1:6" ht="46.8" x14ac:dyDescent="0.3">
      <c r="A38"/>
      <c r="B38" s="32">
        <v>6.16</v>
      </c>
      <c r="C38" s="29" t="s">
        <v>63</v>
      </c>
      <c r="D38" s="15"/>
      <c r="E38" s="15"/>
      <c r="F38" s="15"/>
    </row>
    <row r="39" spans="1:6" ht="31.2" x14ac:dyDescent="0.3">
      <c r="A39"/>
      <c r="B39" s="32">
        <v>6.17</v>
      </c>
      <c r="C39" s="29" t="s">
        <v>64</v>
      </c>
      <c r="D39" s="15"/>
      <c r="E39" s="15"/>
      <c r="F39" s="15"/>
    </row>
    <row r="40" spans="1:6" ht="46.8" x14ac:dyDescent="0.3">
      <c r="A40"/>
      <c r="B40" s="32">
        <v>6.18</v>
      </c>
      <c r="C40" s="29" t="s">
        <v>65</v>
      </c>
      <c r="D40" s="15"/>
      <c r="E40" s="15"/>
      <c r="F40" s="15"/>
    </row>
    <row r="51" spans="2:6" x14ac:dyDescent="0.3">
      <c r="B51" s="33"/>
      <c r="C51" s="33"/>
      <c r="D51" s="34"/>
      <c r="E51" s="34"/>
      <c r="F51" s="34"/>
    </row>
    <row r="52" spans="2:6" x14ac:dyDescent="0.3">
      <c r="B52" s="33"/>
      <c r="C52" s="33"/>
      <c r="D52" s="34"/>
      <c r="E52" s="34"/>
      <c r="F52" s="34"/>
    </row>
    <row r="53" spans="2:6" x14ac:dyDescent="0.3">
      <c r="B53" s="33"/>
      <c r="C53" s="33"/>
      <c r="D53" s="34"/>
      <c r="E53" s="34"/>
      <c r="F53" s="34"/>
    </row>
    <row r="54" spans="2:6" x14ac:dyDescent="0.3">
      <c r="B54" s="33"/>
      <c r="C54" s="33"/>
      <c r="D54" s="34"/>
      <c r="E54" s="34"/>
      <c r="F54" s="34"/>
    </row>
    <row r="55" spans="2:6" x14ac:dyDescent="0.3">
      <c r="B55" s="33"/>
      <c r="C55" s="35"/>
      <c r="D55" s="34"/>
      <c r="E55" s="34"/>
      <c r="F55" s="34"/>
    </row>
    <row r="56" spans="2:6" x14ac:dyDescent="0.3">
      <c r="B56" s="33"/>
      <c r="C56" s="33"/>
      <c r="D56" s="33"/>
      <c r="E56" s="34"/>
      <c r="F56" s="34"/>
    </row>
    <row r="57" spans="2:6" x14ac:dyDescent="0.3">
      <c r="B57" s="33"/>
      <c r="C57" s="33"/>
      <c r="D57" s="33"/>
      <c r="E57" s="34"/>
      <c r="F57" s="34"/>
    </row>
    <row r="58" spans="2:6" x14ac:dyDescent="0.3">
      <c r="B58" s="33"/>
      <c r="C58" s="33"/>
      <c r="D58" s="33"/>
      <c r="E58" s="34"/>
      <c r="F58" s="34"/>
    </row>
    <row r="59" spans="2:6" x14ac:dyDescent="0.3">
      <c r="B59" s="33"/>
      <c r="C59" s="33"/>
      <c r="D59" s="33"/>
      <c r="E59" s="34"/>
      <c r="F59" s="34"/>
    </row>
    <row r="60" spans="2:6" x14ac:dyDescent="0.3">
      <c r="B60" s="33"/>
      <c r="C60" s="33"/>
      <c r="D60" s="33"/>
      <c r="E60" s="34"/>
      <c r="F60" s="34"/>
    </row>
    <row r="61" spans="2:6" x14ac:dyDescent="0.3">
      <c r="B61" s="33"/>
      <c r="C61" s="33"/>
      <c r="D61" s="33"/>
      <c r="E61" s="34"/>
      <c r="F61" s="34"/>
    </row>
    <row r="62" spans="2:6" x14ac:dyDescent="0.3">
      <c r="B62" s="33"/>
      <c r="C62" s="33"/>
      <c r="D62" s="33"/>
      <c r="E62" s="34"/>
      <c r="F62" s="34"/>
    </row>
    <row r="63" spans="2:6" x14ac:dyDescent="0.3">
      <c r="B63" s="33"/>
      <c r="C63" s="33"/>
      <c r="D63" s="33"/>
      <c r="E63" s="34"/>
      <c r="F63" s="34"/>
    </row>
    <row r="64" spans="2:6" x14ac:dyDescent="0.3">
      <c r="B64" s="33"/>
      <c r="C64" s="33"/>
      <c r="D64" s="33"/>
      <c r="E64" s="34"/>
      <c r="F64" s="34"/>
    </row>
    <row r="65" spans="2:6" x14ac:dyDescent="0.3">
      <c r="B65" s="33"/>
      <c r="C65" s="33"/>
      <c r="D65" s="34"/>
      <c r="E65" s="34"/>
      <c r="F65" s="34"/>
    </row>
    <row r="66" spans="2:6" x14ac:dyDescent="0.3">
      <c r="B66" s="33"/>
      <c r="C66" s="33"/>
      <c r="D66" s="34"/>
      <c r="E66" s="34"/>
      <c r="F66" s="34"/>
    </row>
    <row r="67" spans="2:6" x14ac:dyDescent="0.3">
      <c r="B67" s="33"/>
      <c r="C67" s="33"/>
      <c r="D67" s="34"/>
      <c r="E67" s="34"/>
      <c r="F67" s="34"/>
    </row>
  </sheetData>
  <mergeCells count="6">
    <mergeCell ref="D22:F22"/>
    <mergeCell ref="A1:B5"/>
    <mergeCell ref="D7:F7"/>
    <mergeCell ref="B21:C21"/>
    <mergeCell ref="A9:A16"/>
    <mergeCell ref="A18:A19"/>
  </mergeCells>
  <conditionalFormatting sqref="D21:F21">
    <cfRule type="containsText" dxfId="56" priority="81" operator="containsText" text="ל.ר.">
      <formula>NOT(ISERROR(SEARCH("ל.ר.",D21)))</formula>
    </cfRule>
    <cfRule type="containsText" dxfId="55" priority="82" operator="containsText" text="$">
      <formula>NOT(ISERROR(SEARCH("$",D21)))</formula>
    </cfRule>
    <cfRule type="containsText" dxfId="54" priority="83" operator="containsText" text="X">
      <formula>NOT(ISERROR(SEARCH("X",D21)))</formula>
    </cfRule>
    <cfRule type="containsText" dxfId="53" priority="84" operator="containsText" text="V">
      <formula>NOT(ISERROR(SEARCH("V",D21)))</formula>
    </cfRule>
  </conditionalFormatting>
  <conditionalFormatting sqref="D7:D8">
    <cfRule type="containsText" dxfId="52" priority="89" operator="containsText" text="ל.ר.">
      <formula>NOT(ISERROR(SEARCH("ל.ר.",D7)))</formula>
    </cfRule>
    <cfRule type="containsText" dxfId="51" priority="90" operator="containsText" text="$">
      <formula>NOT(ISERROR(SEARCH("$",D7)))</formula>
    </cfRule>
    <cfRule type="containsText" dxfId="50" priority="91" operator="containsText" text="X">
      <formula>NOT(ISERROR(SEARCH("X",D7)))</formula>
    </cfRule>
    <cfRule type="containsText" dxfId="49" priority="92" operator="containsText" text="V">
      <formula>NOT(ISERROR(SEARCH("V",D7)))</formula>
    </cfRule>
  </conditionalFormatting>
  <conditionalFormatting sqref="D9:F11 E12 D13:F16 F28:F40 D25:E40">
    <cfRule type="containsText" dxfId="48" priority="77" operator="containsText" text="V">
      <formula>NOT(ISERROR(SEARCH("V",D9)))</formula>
    </cfRule>
    <cfRule type="expression" dxfId="47" priority="78">
      <formula>D9="ל.ר."</formula>
    </cfRule>
    <cfRule type="containsText" dxfId="46" priority="79" operator="containsText" text="X">
      <formula>NOT(ISERROR(SEARCH("X",D9)))</formula>
    </cfRule>
    <cfRule type="notContainsBlanks" dxfId="45" priority="80">
      <formula>LEN(TRIM(D9))&gt;0</formula>
    </cfRule>
  </conditionalFormatting>
  <conditionalFormatting sqref="D23:F24 F25:F27">
    <cfRule type="containsText" dxfId="44" priority="73" operator="containsText" text="V">
      <formula>NOT(ISERROR(SEARCH("V",D23)))</formula>
    </cfRule>
    <cfRule type="expression" dxfId="43" priority="74">
      <formula>D23="ל.ר."</formula>
    </cfRule>
    <cfRule type="containsText" dxfId="42" priority="75" operator="containsText" text="X">
      <formula>NOT(ISERROR(SEARCH("X",D23)))</formula>
    </cfRule>
    <cfRule type="notContainsBlanks" dxfId="41" priority="76">
      <formula>LEN(TRIM(D23))&gt;0</formula>
    </cfRule>
  </conditionalFormatting>
  <conditionalFormatting sqref="D22">
    <cfRule type="containsText" dxfId="40" priority="69" operator="containsText" text="ל.ר.">
      <formula>NOT(ISERROR(SEARCH("ל.ר.",D22)))</formula>
    </cfRule>
    <cfRule type="containsText" dxfId="39" priority="70" operator="containsText" text="$">
      <formula>NOT(ISERROR(SEARCH("$",D22)))</formula>
    </cfRule>
    <cfRule type="containsText" dxfId="38" priority="71" operator="containsText" text="X">
      <formula>NOT(ISERROR(SEARCH("X",D22)))</formula>
    </cfRule>
    <cfRule type="containsText" dxfId="37" priority="72" operator="containsText" text="V">
      <formula>NOT(ISERROR(SEARCH("V",D22)))</formula>
    </cfRule>
  </conditionalFormatting>
  <conditionalFormatting sqref="F12">
    <cfRule type="containsText" dxfId="36" priority="33" operator="containsText" text="V">
      <formula>NOT(ISERROR(SEARCH("V",F12)))</formula>
    </cfRule>
    <cfRule type="expression" dxfId="35" priority="34">
      <formula>F12="ל.ר."</formula>
    </cfRule>
    <cfRule type="containsText" dxfId="34" priority="35" operator="containsText" text="X">
      <formula>NOT(ISERROR(SEARCH("X",F12)))</formula>
    </cfRule>
    <cfRule type="notContainsBlanks" dxfId="33" priority="36">
      <formula>LEN(TRIM(F12))&gt;0</formula>
    </cfRule>
  </conditionalFormatting>
  <conditionalFormatting sqref="D29:F40">
    <cfRule type="containsText" dxfId="32" priority="28" operator="containsText" text="לא רלוונטי">
      <formula>NOT(ISERROR(SEARCH("לא רלוונטי",D29)))</formula>
    </cfRule>
  </conditionalFormatting>
  <conditionalFormatting sqref="D12">
    <cfRule type="containsText" dxfId="31" priority="23" operator="containsText" text="V">
      <formula>NOT(ISERROR(SEARCH("V",D12)))</formula>
    </cfRule>
    <cfRule type="expression" dxfId="30" priority="24">
      <formula>D12="ל.ר."</formula>
    </cfRule>
    <cfRule type="containsText" dxfId="29" priority="25" operator="containsText" text="X">
      <formula>NOT(ISERROR(SEARCH("X",D12)))</formula>
    </cfRule>
    <cfRule type="notContainsBlanks" dxfId="28" priority="26">
      <formula>LEN(TRIM(D12))&gt;0</formula>
    </cfRule>
  </conditionalFormatting>
  <conditionalFormatting sqref="D12">
    <cfRule type="containsText" dxfId="27" priority="22" operator="containsText" text="לא רלוונטי">
      <formula>NOT(ISERROR(SEARCH("לא רלוונטי",D12)))</formula>
    </cfRule>
  </conditionalFormatting>
  <conditionalFormatting sqref="D17">
    <cfRule type="containsText" dxfId="26" priority="9" operator="containsText" text="ל.ר.">
      <formula>NOT(ISERROR(SEARCH("ל.ר.",D17)))</formula>
    </cfRule>
    <cfRule type="containsText" dxfId="25" priority="10" operator="containsText" text="$">
      <formula>NOT(ISERROR(SEARCH("$",D17)))</formula>
    </cfRule>
    <cfRule type="containsText" dxfId="24" priority="11" operator="containsText" text="X">
      <formula>NOT(ISERROR(SEARCH("X",D17)))</formula>
    </cfRule>
    <cfRule type="containsText" dxfId="23" priority="12" operator="containsText" text="V">
      <formula>NOT(ISERROR(SEARCH("V",D17)))</formula>
    </cfRule>
  </conditionalFormatting>
  <conditionalFormatting sqref="D18:F19">
    <cfRule type="containsText" dxfId="22" priority="5" operator="containsText" text="V">
      <formula>NOT(ISERROR(SEARCH("V",D18)))</formula>
    </cfRule>
    <cfRule type="expression" dxfId="21" priority="6">
      <formula>D18="ל.ר."</formula>
    </cfRule>
    <cfRule type="containsText" dxfId="20" priority="7" operator="containsText" text="X">
      <formula>NOT(ISERROR(SEARCH("X",D18)))</formula>
    </cfRule>
    <cfRule type="notContainsBlanks" dxfId="19" priority="8">
      <formula>LEN(TRIM(D18))&gt;0</formula>
    </cfRule>
  </conditionalFormatting>
  <conditionalFormatting sqref="D20:F20">
    <cfRule type="containsText" dxfId="18" priority="1" operator="containsText" text="V">
      <formula>NOT(ISERROR(SEARCH("V",D20)))</formula>
    </cfRule>
    <cfRule type="expression" dxfId="17" priority="2">
      <formula>D20="ל.ר."</formula>
    </cfRule>
    <cfRule type="containsText" dxfId="16" priority="3" operator="containsText" text="X">
      <formula>NOT(ISERROR(SEARCH("X",D20)))</formula>
    </cfRule>
    <cfRule type="notContainsBlanks" dxfId="15" priority="4">
      <formula>LEN(TRIM(D20))&gt;0</formula>
    </cfRule>
  </conditionalFormatting>
  <dataValidations count="1">
    <dataValidation allowBlank="1" showInputMessage="1" sqref="E9:F16 E21:F21 D7:D41 E23:F41" xr:uid="{00000000-0002-0000-0000-000000000000}"/>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rightToLeft="1" topLeftCell="A7" workbookViewId="0">
      <selection activeCell="F38" sqref="F38"/>
    </sheetView>
  </sheetViews>
  <sheetFormatPr defaultRowHeight="13.8" x14ac:dyDescent="0.25"/>
  <cols>
    <col min="3" max="3" width="39" customWidth="1"/>
  </cols>
  <sheetData>
    <row r="1" spans="1:10" ht="18" x14ac:dyDescent="0.25">
      <c r="A1" s="144" t="s">
        <v>68</v>
      </c>
      <c r="B1" s="147" t="s">
        <v>69</v>
      </c>
      <c r="C1" s="148"/>
      <c r="D1" s="85" t="s">
        <v>70</v>
      </c>
      <c r="E1" s="153">
        <v>1</v>
      </c>
      <c r="F1" s="154"/>
      <c r="G1" s="153">
        <v>2</v>
      </c>
      <c r="H1" s="154"/>
      <c r="I1" s="153">
        <v>3</v>
      </c>
      <c r="J1" s="154"/>
    </row>
    <row r="2" spans="1:10" ht="31.8" thickBot="1" x14ac:dyDescent="0.3">
      <c r="A2" s="145"/>
      <c r="B2" s="149"/>
      <c r="C2" s="150"/>
      <c r="D2" s="86" t="s">
        <v>0</v>
      </c>
      <c r="E2" s="155">
        <f>'תנאי סף'!D2</f>
        <v>0</v>
      </c>
      <c r="F2" s="156"/>
      <c r="G2" s="155">
        <f>'תנאי סף'!E2</f>
        <v>0</v>
      </c>
      <c r="H2" s="156"/>
      <c r="I2" s="155">
        <f>'תנאי סף'!F2</f>
        <v>0</v>
      </c>
      <c r="J2" s="156"/>
    </row>
    <row r="3" spans="1:10" ht="47.4" thickBot="1" x14ac:dyDescent="0.3">
      <c r="A3" s="146"/>
      <c r="B3" s="151"/>
      <c r="C3" s="152"/>
      <c r="D3" s="87" t="s">
        <v>71</v>
      </c>
      <c r="E3" s="88" t="s">
        <v>72</v>
      </c>
      <c r="F3" s="89" t="s">
        <v>73</v>
      </c>
      <c r="G3" s="88" t="s">
        <v>72</v>
      </c>
      <c r="H3" s="89" t="s">
        <v>73</v>
      </c>
      <c r="I3" s="88" t="s">
        <v>72</v>
      </c>
      <c r="J3" s="89" t="s">
        <v>73</v>
      </c>
    </row>
    <row r="4" spans="1:10" ht="16.2" thickBot="1" x14ac:dyDescent="0.3">
      <c r="A4" s="159" t="s">
        <v>12</v>
      </c>
      <c r="B4" s="160"/>
      <c r="C4" s="160"/>
      <c r="D4" s="160"/>
      <c r="E4" s="160"/>
      <c r="F4" s="160"/>
      <c r="G4" s="160"/>
      <c r="H4" s="160"/>
      <c r="I4" s="160"/>
      <c r="J4" s="161"/>
    </row>
    <row r="5" spans="1:10" ht="16.2" thickBot="1" x14ac:dyDescent="0.3">
      <c r="A5" s="60"/>
      <c r="B5" s="159" t="s">
        <v>8</v>
      </c>
      <c r="C5" s="161"/>
      <c r="D5" s="60"/>
      <c r="E5" s="60"/>
      <c r="F5" s="90"/>
      <c r="G5" s="91"/>
      <c r="H5" s="90"/>
      <c r="I5" s="91"/>
      <c r="J5" s="92"/>
    </row>
    <row r="6" spans="1:10" ht="142.80000000000001" customHeight="1" thickBot="1" x14ac:dyDescent="0.3">
      <c r="A6" s="93" t="s">
        <v>81</v>
      </c>
      <c r="B6" s="162" t="s">
        <v>80</v>
      </c>
      <c r="C6" s="163"/>
      <c r="D6" s="94">
        <v>0.24</v>
      </c>
      <c r="E6" s="95"/>
      <c r="F6" s="96">
        <v>0</v>
      </c>
      <c r="G6" s="95"/>
      <c r="H6" s="96">
        <v>0</v>
      </c>
      <c r="I6" s="95"/>
      <c r="J6" s="96">
        <v>0</v>
      </c>
    </row>
    <row r="7" spans="1:10" ht="193.8" customHeight="1" thickBot="1" x14ac:dyDescent="0.3">
      <c r="A7" s="97" t="s">
        <v>82</v>
      </c>
      <c r="B7" s="164" t="s">
        <v>83</v>
      </c>
      <c r="C7" s="165"/>
      <c r="D7" s="98">
        <v>0.25</v>
      </c>
      <c r="E7" s="99"/>
      <c r="F7" s="100">
        <v>0</v>
      </c>
      <c r="G7" s="99"/>
      <c r="H7" s="100">
        <f>'[1]חוו"ד מטעם לקוחות קודמים'!Y11</f>
        <v>0</v>
      </c>
      <c r="I7" s="99"/>
      <c r="J7" s="100">
        <f>'[1]חוו"ד מטעם לקוחות קודמים'!AL11</f>
        <v>0</v>
      </c>
    </row>
    <row r="8" spans="1:10" ht="16.2" thickBot="1" x14ac:dyDescent="0.3">
      <c r="A8" s="60" t="s">
        <v>84</v>
      </c>
      <c r="B8" s="159" t="s">
        <v>45</v>
      </c>
      <c r="C8" s="161"/>
      <c r="D8" s="60"/>
      <c r="E8" s="60"/>
      <c r="F8" s="90"/>
      <c r="G8" s="91"/>
      <c r="H8" s="90"/>
      <c r="I8" s="91"/>
      <c r="J8" s="92"/>
    </row>
    <row r="9" spans="1:10" ht="142.80000000000001" customHeight="1" thickBot="1" x14ac:dyDescent="0.3">
      <c r="A9" s="97" t="s">
        <v>85</v>
      </c>
      <c r="B9" s="157" t="s">
        <v>86</v>
      </c>
      <c r="C9" s="158"/>
      <c r="D9" s="94">
        <v>0.16</v>
      </c>
      <c r="E9" s="95"/>
      <c r="F9" s="96">
        <v>0</v>
      </c>
      <c r="G9" s="95"/>
      <c r="H9" s="96">
        <v>0</v>
      </c>
      <c r="I9" s="95"/>
      <c r="J9" s="96">
        <v>0</v>
      </c>
    </row>
    <row r="10" spans="1:10" ht="142.80000000000001" customHeight="1" thickBot="1" x14ac:dyDescent="0.3">
      <c r="A10" s="97" t="s">
        <v>87</v>
      </c>
      <c r="B10" s="157" t="s">
        <v>88</v>
      </c>
      <c r="C10" s="158"/>
      <c r="D10" s="108">
        <v>0.1</v>
      </c>
      <c r="E10" s="95"/>
      <c r="F10" s="96">
        <v>0</v>
      </c>
      <c r="G10" s="95"/>
      <c r="H10" s="96">
        <v>0</v>
      </c>
      <c r="I10" s="95"/>
      <c r="J10" s="96">
        <v>0</v>
      </c>
    </row>
    <row r="11" spans="1:10" ht="47.4" thickBot="1" x14ac:dyDescent="0.3">
      <c r="A11" s="101" t="s">
        <v>89</v>
      </c>
      <c r="B11" s="166" t="s">
        <v>90</v>
      </c>
      <c r="C11" s="167"/>
      <c r="D11" s="102">
        <v>0.25</v>
      </c>
      <c r="E11" s="103" t="s">
        <v>74</v>
      </c>
      <c r="F11" s="104">
        <f>ריאיון!D9</f>
        <v>0</v>
      </c>
      <c r="G11" s="103" t="s">
        <v>74</v>
      </c>
      <c r="H11" s="104">
        <f>ריאיון!F9</f>
        <v>0</v>
      </c>
      <c r="I11" s="103" t="s">
        <v>74</v>
      </c>
      <c r="J11" s="104">
        <f>ריאיון!H9</f>
        <v>0</v>
      </c>
    </row>
    <row r="12" spans="1:10" ht="21.6" thickBot="1" x14ac:dyDescent="0.3">
      <c r="A12" s="168" t="s">
        <v>75</v>
      </c>
      <c r="B12" s="169"/>
      <c r="C12" s="170"/>
      <c r="D12" s="105">
        <f>SUM(D6:D11)</f>
        <v>1</v>
      </c>
      <c r="E12" s="171">
        <f>SUM(F6:F11)</f>
        <v>0</v>
      </c>
      <c r="F12" s="172"/>
      <c r="G12" s="171">
        <f>SUM(H6:H11)</f>
        <v>0</v>
      </c>
      <c r="H12" s="172"/>
      <c r="I12" s="171">
        <f>SUM(J6:J11)</f>
        <v>0</v>
      </c>
      <c r="J12" s="172"/>
    </row>
    <row r="13" spans="1:10" ht="18.600000000000001" thickBot="1" x14ac:dyDescent="0.3">
      <c r="A13" s="106">
        <v>9.6</v>
      </c>
      <c r="B13" s="173" t="s">
        <v>76</v>
      </c>
      <c r="C13" s="174"/>
      <c r="D13" s="107">
        <v>75</v>
      </c>
      <c r="E13" s="175" t="str">
        <f>IF(E12&gt;=$D$13,"V","X")</f>
        <v>X</v>
      </c>
      <c r="F13" s="176"/>
      <c r="G13" s="175" t="str">
        <f>IF(G12&gt;=$D$13,"V","X")</f>
        <v>X</v>
      </c>
      <c r="H13" s="176"/>
      <c r="I13" s="175" t="str">
        <f>IF(I12&gt;=$D$13,"V","X")</f>
        <v>X</v>
      </c>
      <c r="J13" s="176"/>
    </row>
    <row r="14" spans="1:10" ht="18.600000000000001" thickBot="1" x14ac:dyDescent="0.3">
      <c r="A14" s="106">
        <v>9.6</v>
      </c>
      <c r="B14" s="173" t="s">
        <v>77</v>
      </c>
      <c r="C14" s="174"/>
      <c r="D14" s="107">
        <v>65</v>
      </c>
      <c r="E14" s="175" t="str">
        <f>IF(E12&gt;=$D$14,"V","X")</f>
        <v>X</v>
      </c>
      <c r="F14" s="176"/>
      <c r="G14" s="175" t="str">
        <f>IF(G12&gt;=$D$14,"V","X")</f>
        <v>X</v>
      </c>
      <c r="H14" s="176"/>
      <c r="I14" s="175" t="str">
        <f>IF(I12&gt;=$D$14,"V","X")</f>
        <v>X</v>
      </c>
      <c r="J14" s="176"/>
    </row>
  </sheetData>
  <mergeCells count="28">
    <mergeCell ref="B13:C13"/>
    <mergeCell ref="E13:F13"/>
    <mergeCell ref="G13:H13"/>
    <mergeCell ref="I13:J13"/>
    <mergeCell ref="B14:C14"/>
    <mergeCell ref="E14:F14"/>
    <mergeCell ref="G14:H14"/>
    <mergeCell ref="I14:J14"/>
    <mergeCell ref="B11:C11"/>
    <mergeCell ref="A12:C12"/>
    <mergeCell ref="E12:F12"/>
    <mergeCell ref="G12:H12"/>
    <mergeCell ref="I12:J12"/>
    <mergeCell ref="B10:C10"/>
    <mergeCell ref="A4:J4"/>
    <mergeCell ref="B5:C5"/>
    <mergeCell ref="B6:C6"/>
    <mergeCell ref="B7:C7"/>
    <mergeCell ref="B8:C8"/>
    <mergeCell ref="B9:C9"/>
    <mergeCell ref="A1:A3"/>
    <mergeCell ref="B1:C3"/>
    <mergeCell ref="E1:F1"/>
    <mergeCell ref="G1:H1"/>
    <mergeCell ref="I1:J1"/>
    <mergeCell ref="E2:F2"/>
    <mergeCell ref="G2:H2"/>
    <mergeCell ref="I2:J2"/>
  </mergeCells>
  <conditionalFormatting sqref="E13:F13">
    <cfRule type="containsText" dxfId="14" priority="11" operator="containsText" text="X">
      <formula>NOT(ISERROR(SEARCH("X",E13)))</formula>
    </cfRule>
    <cfRule type="containsText" dxfId="13" priority="12" operator="containsText" text="V">
      <formula>NOT(ISERROR(SEARCH("V",E13)))</formula>
    </cfRule>
  </conditionalFormatting>
  <conditionalFormatting sqref="E14:F14">
    <cfRule type="containsText" dxfId="12" priority="9" operator="containsText" text="X">
      <formula>NOT(ISERROR(SEARCH("X",E14)))</formula>
    </cfRule>
    <cfRule type="containsText" dxfId="11" priority="10" operator="containsText" text="V">
      <formula>NOT(ISERROR(SEARCH("V",E14)))</formula>
    </cfRule>
  </conditionalFormatting>
  <conditionalFormatting sqref="G13:H13">
    <cfRule type="containsText" dxfId="10" priority="7" operator="containsText" text="X">
      <formula>NOT(ISERROR(SEARCH("X",G13)))</formula>
    </cfRule>
    <cfRule type="containsText" dxfId="9" priority="8" operator="containsText" text="V">
      <formula>NOT(ISERROR(SEARCH("V",G13)))</formula>
    </cfRule>
  </conditionalFormatting>
  <conditionalFormatting sqref="G14:H14">
    <cfRule type="containsText" dxfId="8" priority="5" operator="containsText" text="X">
      <formula>NOT(ISERROR(SEARCH("X",G14)))</formula>
    </cfRule>
    <cfRule type="containsText" dxfId="7" priority="6" operator="containsText" text="V">
      <formula>NOT(ISERROR(SEARCH("V",G14)))</formula>
    </cfRule>
  </conditionalFormatting>
  <conditionalFormatting sqref="I13:J13">
    <cfRule type="containsText" dxfId="6" priority="3" operator="containsText" text="X">
      <formula>NOT(ISERROR(SEARCH("X",I13)))</formula>
    </cfRule>
    <cfRule type="containsText" dxfId="5" priority="4" operator="containsText" text="V">
      <formula>NOT(ISERROR(SEARCH("V",I13)))</formula>
    </cfRule>
  </conditionalFormatting>
  <conditionalFormatting sqref="I14:J14">
    <cfRule type="containsText" dxfId="4" priority="1" operator="containsText" text="X">
      <formula>NOT(ISERROR(SEARCH("X",I14)))</formula>
    </cfRule>
    <cfRule type="containsText" dxfId="3" priority="2" operator="containsText" text="V">
      <formula>NOT(ISERROR(SEARCH("V",I14)))</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rightToLeft="1" workbookViewId="0">
      <selection activeCell="L8" sqref="L8"/>
    </sheetView>
  </sheetViews>
  <sheetFormatPr defaultRowHeight="13.8" x14ac:dyDescent="0.25"/>
  <cols>
    <col min="2" max="2" width="14.69921875" customWidth="1"/>
  </cols>
  <sheetData>
    <row r="1" spans="1:9" ht="16.2" thickBot="1" x14ac:dyDescent="0.3">
      <c r="A1" s="177" t="s">
        <v>91</v>
      </c>
      <c r="B1" s="178"/>
      <c r="C1" s="179"/>
      <c r="D1" s="177"/>
      <c r="E1" s="179"/>
      <c r="F1" s="177"/>
      <c r="G1" s="179"/>
      <c r="H1" s="177"/>
      <c r="I1" s="179"/>
    </row>
    <row r="2" spans="1:9" ht="16.2" thickBot="1" x14ac:dyDescent="0.3">
      <c r="A2" s="180" t="s">
        <v>70</v>
      </c>
      <c r="B2" s="181"/>
      <c r="C2" s="181"/>
      <c r="D2" s="182">
        <v>1</v>
      </c>
      <c r="E2" s="183"/>
      <c r="F2" s="182">
        <v>2</v>
      </c>
      <c r="G2" s="183"/>
      <c r="H2" s="182">
        <v>3</v>
      </c>
      <c r="I2" s="183"/>
    </row>
    <row r="3" spans="1:9" ht="16.2" thickBot="1" x14ac:dyDescent="0.3">
      <c r="A3" s="177" t="s">
        <v>92</v>
      </c>
      <c r="B3" s="178"/>
      <c r="C3" s="179"/>
      <c r="D3" s="189"/>
      <c r="E3" s="190"/>
      <c r="F3" s="189"/>
      <c r="G3" s="190"/>
      <c r="H3" s="189"/>
      <c r="I3" s="190"/>
    </row>
    <row r="4" spans="1:9" ht="16.2" thickBot="1" x14ac:dyDescent="0.3">
      <c r="A4" s="180" t="s">
        <v>93</v>
      </c>
      <c r="B4" s="181"/>
      <c r="C4" s="191"/>
      <c r="D4" s="192">
        <f>'תנאי סף'!D2</f>
        <v>0</v>
      </c>
      <c r="E4" s="193"/>
      <c r="F4" s="192">
        <f>'תנאי סף'!E2</f>
        <v>0</v>
      </c>
      <c r="G4" s="193"/>
      <c r="H4" s="192">
        <f>'תנאי סף'!F2</f>
        <v>0</v>
      </c>
      <c r="I4" s="193"/>
    </row>
    <row r="5" spans="1:9" ht="31.8" thickBot="1" x14ac:dyDescent="0.3">
      <c r="A5" s="109" t="s">
        <v>94</v>
      </c>
      <c r="B5" s="110" t="s">
        <v>95</v>
      </c>
      <c r="C5" s="111" t="s">
        <v>96</v>
      </c>
      <c r="D5" s="112" t="s">
        <v>97</v>
      </c>
      <c r="E5" s="113" t="s">
        <v>98</v>
      </c>
      <c r="F5" s="112" t="s">
        <v>97</v>
      </c>
      <c r="G5" s="113" t="s">
        <v>98</v>
      </c>
      <c r="H5" s="112" t="s">
        <v>97</v>
      </c>
      <c r="I5" s="113" t="s">
        <v>98</v>
      </c>
    </row>
    <row r="6" spans="1:9" ht="109.8" thickBot="1" x14ac:dyDescent="0.3">
      <c r="A6" s="186" t="s">
        <v>45</v>
      </c>
      <c r="B6" s="122" t="s">
        <v>100</v>
      </c>
      <c r="C6" s="120">
        <v>0.35</v>
      </c>
      <c r="D6" s="121">
        <v>0</v>
      </c>
      <c r="E6" s="116"/>
      <c r="F6" s="121">
        <v>0</v>
      </c>
      <c r="G6" s="116"/>
      <c r="H6" s="121">
        <v>0</v>
      </c>
      <c r="I6" s="116"/>
    </row>
    <row r="7" spans="1:9" ht="94.2" thickBot="1" x14ac:dyDescent="0.3">
      <c r="A7" s="187"/>
      <c r="B7" s="123" t="s">
        <v>101</v>
      </c>
      <c r="C7" s="114">
        <v>0.3</v>
      </c>
      <c r="D7" s="115">
        <v>0</v>
      </c>
      <c r="E7" s="117"/>
      <c r="F7" s="115">
        <v>0</v>
      </c>
      <c r="G7" s="117"/>
      <c r="H7" s="115">
        <v>0</v>
      </c>
      <c r="I7" s="117"/>
    </row>
    <row r="8" spans="1:9" ht="156.6" thickBot="1" x14ac:dyDescent="0.3">
      <c r="A8" s="188"/>
      <c r="B8" s="124" t="s">
        <v>102</v>
      </c>
      <c r="C8" s="114">
        <v>0.35</v>
      </c>
      <c r="D8" s="115">
        <v>0</v>
      </c>
      <c r="E8" s="117"/>
      <c r="F8" s="115">
        <v>0</v>
      </c>
      <c r="G8" s="117"/>
      <c r="H8" s="115">
        <v>0</v>
      </c>
      <c r="I8" s="117"/>
    </row>
    <row r="9" spans="1:9" ht="18" thickBot="1" x14ac:dyDescent="0.35">
      <c r="A9" s="118"/>
      <c r="B9" s="118" t="s">
        <v>99</v>
      </c>
      <c r="C9" s="119">
        <f>SUM(C6:C8)</f>
        <v>0.99999999999999989</v>
      </c>
      <c r="D9" s="184">
        <f>(D6*$C6+D7*$C7+D8*$C8)*10</f>
        <v>0</v>
      </c>
      <c r="E9" s="185"/>
      <c r="F9" s="184">
        <f t="shared" ref="F9" si="0">(F6*$C6+F7*$C7+F8*$C8)*10</f>
        <v>0</v>
      </c>
      <c r="G9" s="185"/>
      <c r="H9" s="184">
        <f t="shared" ref="H9" si="1">(H6*$C6+H7*$C7+H8*$C8)*10</f>
        <v>0</v>
      </c>
      <c r="I9" s="185"/>
    </row>
  </sheetData>
  <mergeCells count="20">
    <mergeCell ref="D9:E9"/>
    <mergeCell ref="F9:G9"/>
    <mergeCell ref="H9:I9"/>
    <mergeCell ref="A6:A8"/>
    <mergeCell ref="A3:C3"/>
    <mergeCell ref="D3:E3"/>
    <mergeCell ref="F3:G3"/>
    <mergeCell ref="H3:I3"/>
    <mergeCell ref="A4:C4"/>
    <mergeCell ref="D4:E4"/>
    <mergeCell ref="F4:G4"/>
    <mergeCell ref="H4:I4"/>
    <mergeCell ref="A1:C1"/>
    <mergeCell ref="D1:E1"/>
    <mergeCell ref="F1:G1"/>
    <mergeCell ref="H1:I1"/>
    <mergeCell ref="A2:C2"/>
    <mergeCell ref="D2:E2"/>
    <mergeCell ref="F2:G2"/>
    <mergeCell ref="H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35"/>
  <sheetViews>
    <sheetView rightToLeft="1" tabSelected="1" topLeftCell="A4" workbookViewId="0">
      <selection activeCell="E6" sqref="E6:G7"/>
    </sheetView>
  </sheetViews>
  <sheetFormatPr defaultRowHeight="13.8" x14ac:dyDescent="0.25"/>
  <cols>
    <col min="1" max="2" width="8.796875" style="52"/>
    <col min="3" max="3" width="26" style="52" customWidth="1"/>
    <col min="4" max="4" width="11.59765625" style="52" customWidth="1"/>
    <col min="5" max="5" width="12.19921875" style="52" customWidth="1"/>
    <col min="6" max="6" width="13.59765625" style="52" customWidth="1"/>
    <col min="7" max="7" width="17.8984375" style="52" customWidth="1"/>
    <col min="8" max="16384" width="8.796875" style="52"/>
  </cols>
  <sheetData>
    <row r="1" spans="1:25" x14ac:dyDescent="0.25">
      <c r="A1" s="198" t="s">
        <v>24</v>
      </c>
      <c r="B1" s="198"/>
      <c r="C1" s="198"/>
      <c r="D1" s="198"/>
      <c r="E1" s="198"/>
      <c r="F1" s="198"/>
      <c r="G1" s="198"/>
      <c r="H1" s="198"/>
      <c r="I1" s="198"/>
      <c r="J1" s="198"/>
      <c r="K1" s="198"/>
      <c r="L1" s="198"/>
      <c r="M1" s="198"/>
      <c r="N1" s="198"/>
      <c r="O1" s="198"/>
      <c r="P1" s="198"/>
      <c r="Q1" s="198"/>
      <c r="R1" s="198"/>
      <c r="S1" s="198"/>
      <c r="T1" s="198"/>
      <c r="U1" s="198"/>
      <c r="V1" s="198"/>
      <c r="W1" s="198"/>
      <c r="X1" s="198"/>
      <c r="Y1" s="198"/>
    </row>
    <row r="3" spans="1:25" ht="14.4" thickBot="1" x14ac:dyDescent="0.3"/>
    <row r="4" spans="1:25" ht="99" customHeight="1" thickBot="1" x14ac:dyDescent="0.3">
      <c r="A4" s="82"/>
      <c r="B4" s="196" t="s">
        <v>67</v>
      </c>
      <c r="C4" s="197"/>
      <c r="D4" s="83" t="s">
        <v>96</v>
      </c>
      <c r="E4" s="83" t="s">
        <v>17</v>
      </c>
      <c r="F4" s="84" t="s">
        <v>18</v>
      </c>
      <c r="G4" s="84" t="s">
        <v>19</v>
      </c>
      <c r="I4" s="51"/>
      <c r="J4" s="46"/>
      <c r="K4" s="46"/>
      <c r="L4" s="46"/>
      <c r="M4" s="46"/>
      <c r="N4" s="46"/>
      <c r="O4" s="46"/>
      <c r="P4" s="53"/>
      <c r="R4" s="51"/>
      <c r="S4" s="46"/>
      <c r="T4" s="46"/>
      <c r="U4" s="46"/>
      <c r="V4" s="46"/>
      <c r="W4" s="46"/>
    </row>
    <row r="5" spans="1:25" ht="99" customHeight="1" thickBot="1" x14ac:dyDescent="0.3">
      <c r="A5" s="82" t="s">
        <v>20</v>
      </c>
      <c r="B5" s="196" t="s">
        <v>66</v>
      </c>
      <c r="C5" s="197"/>
      <c r="D5" s="201"/>
      <c r="E5" s="83">
        <f>'תנאי סף'!D2</f>
        <v>0</v>
      </c>
      <c r="F5" s="84">
        <f>'תנאי סף'!E2</f>
        <v>0</v>
      </c>
      <c r="G5" s="84">
        <f>'תנאי סף'!F2</f>
        <v>0</v>
      </c>
      <c r="I5" s="51"/>
      <c r="J5" s="46"/>
      <c r="K5" s="46"/>
      <c r="L5" s="46"/>
      <c r="M5" s="46"/>
      <c r="N5" s="46"/>
      <c r="O5" s="46"/>
      <c r="P5" s="53"/>
      <c r="R5" s="51"/>
      <c r="S5" s="46"/>
      <c r="T5" s="46"/>
      <c r="U5" s="46"/>
      <c r="V5" s="46"/>
      <c r="W5" s="46"/>
    </row>
    <row r="6" spans="1:25" ht="52.2" customHeight="1" thickBot="1" x14ac:dyDescent="0.3">
      <c r="A6" s="128" t="s">
        <v>104</v>
      </c>
      <c r="B6" s="194" t="s">
        <v>106</v>
      </c>
      <c r="C6" s="195"/>
      <c r="D6" s="202">
        <v>3</v>
      </c>
      <c r="E6" s="80"/>
      <c r="F6" s="81"/>
      <c r="G6" s="81"/>
      <c r="I6" s="51"/>
      <c r="J6" s="46"/>
      <c r="K6" s="46"/>
      <c r="L6" s="46"/>
      <c r="M6" s="46"/>
      <c r="N6" s="46"/>
      <c r="O6" s="46"/>
      <c r="P6" s="53"/>
      <c r="R6" s="51"/>
      <c r="S6" s="46"/>
      <c r="T6" s="46"/>
      <c r="U6" s="46"/>
      <c r="V6" s="46"/>
      <c r="W6" s="46"/>
    </row>
    <row r="7" spans="1:25" ht="75.599999999999994" customHeight="1" thickBot="1" x14ac:dyDescent="0.3">
      <c r="A7" s="129" t="s">
        <v>105</v>
      </c>
      <c r="B7" s="194" t="s">
        <v>107</v>
      </c>
      <c r="C7" s="195"/>
      <c r="D7" s="202">
        <v>1</v>
      </c>
      <c r="E7" s="80"/>
      <c r="F7" s="81"/>
      <c r="G7" s="81"/>
      <c r="I7" s="51"/>
      <c r="J7" s="46"/>
      <c r="K7" s="46"/>
      <c r="L7" s="46"/>
      <c r="M7" s="46"/>
      <c r="N7" s="46"/>
      <c r="O7" s="46"/>
      <c r="P7" s="53"/>
      <c r="R7" s="51"/>
      <c r="S7" s="46"/>
      <c r="T7" s="46"/>
      <c r="U7" s="46"/>
      <c r="V7" s="46"/>
      <c r="W7" s="46"/>
    </row>
    <row r="8" spans="1:25" ht="45" x14ac:dyDescent="0.25">
      <c r="A8" s="51" t="s">
        <v>108</v>
      </c>
      <c r="B8" s="51"/>
      <c r="C8" s="51"/>
      <c r="D8" s="51"/>
      <c r="E8" s="51">
        <f>E6*3+E7</f>
        <v>0</v>
      </c>
      <c r="F8" s="51">
        <f>F6*3+F7</f>
        <v>0</v>
      </c>
      <c r="G8" s="51">
        <f t="shared" ref="F8:G8" si="0">G6*3+G7</f>
        <v>0</v>
      </c>
    </row>
    <row r="9" spans="1:25" ht="16.2" customHeight="1" x14ac:dyDescent="0.25">
      <c r="A9" s="53"/>
      <c r="B9" s="53"/>
      <c r="C9" s="53"/>
      <c r="D9" s="53"/>
      <c r="E9" s="53"/>
      <c r="F9" s="53"/>
      <c r="G9" s="53"/>
    </row>
    <row r="10" spans="1:25" ht="13.8" customHeight="1" x14ac:dyDescent="0.25"/>
    <row r="11" spans="1:25" ht="14.4" customHeight="1" x14ac:dyDescent="0.25"/>
    <row r="12" spans="1:25" ht="15.6" thickBot="1" x14ac:dyDescent="0.3">
      <c r="A12" s="51"/>
      <c r="B12" s="45"/>
      <c r="C12" s="45"/>
      <c r="D12" s="45"/>
      <c r="E12" s="45"/>
      <c r="F12" s="45"/>
      <c r="G12" s="45"/>
    </row>
    <row r="13" spans="1:25" ht="16.2" customHeight="1" thickBot="1" x14ac:dyDescent="0.3">
      <c r="A13" s="199" t="s">
        <v>21</v>
      </c>
      <c r="B13" s="200"/>
      <c r="C13" s="45"/>
      <c r="D13" s="45"/>
      <c r="E13" s="45"/>
      <c r="F13" s="45"/>
      <c r="G13" s="45"/>
      <c r="L13" s="46"/>
      <c r="M13" s="53"/>
    </row>
    <row r="14" spans="1:25" ht="15.6" thickBot="1" x14ac:dyDescent="0.3">
      <c r="A14" s="54" t="s">
        <v>22</v>
      </c>
      <c r="B14" s="57" t="e">
        <f>MIN($E$8,$F$8,$G$8)/(E8)*100</f>
        <v>#DIV/0!</v>
      </c>
      <c r="C14" s="45"/>
      <c r="D14" s="45"/>
      <c r="E14" s="45"/>
      <c r="F14" s="45"/>
      <c r="G14" s="45"/>
      <c r="L14" s="46"/>
      <c r="M14" s="53"/>
    </row>
    <row r="15" spans="1:25" ht="15.6" thickBot="1" x14ac:dyDescent="0.3">
      <c r="A15" s="55" t="s">
        <v>18</v>
      </c>
      <c r="B15" s="57" t="e">
        <f>MIN($E$8,$F$8,$G$8)/(F8)*100</f>
        <v>#DIV/0!</v>
      </c>
      <c r="C15" s="45"/>
      <c r="D15" s="45"/>
      <c r="E15" s="45"/>
      <c r="F15" s="45"/>
      <c r="G15" s="45"/>
      <c r="L15" s="46"/>
      <c r="M15" s="53"/>
    </row>
    <row r="16" spans="1:25" ht="15.6" customHeight="1" thickBot="1" x14ac:dyDescent="0.3">
      <c r="A16" s="56" t="s">
        <v>23</v>
      </c>
      <c r="B16" s="57" t="e">
        <f>MIN($E$8,$F$8,$G$8)/(G8)*100</f>
        <v>#DIV/0!</v>
      </c>
      <c r="C16" s="45"/>
      <c r="D16" s="45"/>
      <c r="E16" s="45"/>
      <c r="F16" s="45"/>
      <c r="G16" s="45"/>
      <c r="L16" s="46"/>
      <c r="M16" s="53"/>
    </row>
    <row r="17" spans="1:19" ht="14.4" customHeight="1" x14ac:dyDescent="0.25"/>
    <row r="18" spans="1:19" ht="15" x14ac:dyDescent="0.25">
      <c r="A18" s="46"/>
      <c r="B18" s="46"/>
      <c r="C18" s="46"/>
      <c r="D18" s="46"/>
    </row>
    <row r="19" spans="1:19" ht="15" x14ac:dyDescent="0.25">
      <c r="A19" s="51"/>
      <c r="B19" s="46"/>
      <c r="C19" s="46"/>
      <c r="D19" s="46"/>
      <c r="E19" s="46"/>
      <c r="F19" s="46"/>
      <c r="G19" s="46"/>
      <c r="H19" s="46"/>
      <c r="I19" s="46"/>
      <c r="J19" s="53"/>
      <c r="L19" s="51"/>
      <c r="M19" s="46"/>
      <c r="N19" s="46"/>
      <c r="O19" s="46"/>
      <c r="P19" s="46"/>
      <c r="Q19" s="46"/>
    </row>
    <row r="20" spans="1:19" ht="15" x14ac:dyDescent="0.25">
      <c r="A20" s="51"/>
      <c r="B20" s="46"/>
      <c r="C20" s="46"/>
      <c r="D20" s="46"/>
      <c r="E20" s="46"/>
      <c r="F20" s="46"/>
      <c r="G20" s="46"/>
      <c r="H20" s="46"/>
      <c r="I20" s="46"/>
      <c r="J20" s="53"/>
      <c r="L20" s="51"/>
      <c r="M20" s="46"/>
      <c r="N20" s="46"/>
      <c r="O20" s="46"/>
      <c r="P20" s="46"/>
      <c r="Q20" s="46"/>
    </row>
    <row r="21" spans="1:19" ht="15" x14ac:dyDescent="0.25">
      <c r="A21" s="51"/>
      <c r="B21" s="46"/>
      <c r="C21" s="46"/>
      <c r="D21" s="46"/>
      <c r="E21" s="46"/>
      <c r="F21" s="46"/>
      <c r="G21" s="46"/>
      <c r="H21" s="46"/>
      <c r="I21" s="46"/>
      <c r="J21" s="53"/>
      <c r="L21" s="51"/>
      <c r="M21" s="46"/>
      <c r="N21" s="46"/>
      <c r="O21" s="46"/>
      <c r="P21" s="46"/>
      <c r="Q21" s="46"/>
    </row>
    <row r="22" spans="1:19" ht="15" x14ac:dyDescent="0.25">
      <c r="A22" s="51"/>
      <c r="B22" s="46"/>
      <c r="C22" s="46"/>
      <c r="D22" s="46"/>
      <c r="E22" s="46"/>
      <c r="F22" s="46"/>
      <c r="G22" s="46"/>
      <c r="H22" s="46"/>
      <c r="I22" s="46"/>
      <c r="J22" s="53"/>
      <c r="L22" s="51"/>
      <c r="M22" s="46"/>
      <c r="N22" s="46"/>
      <c r="O22" s="46"/>
      <c r="P22" s="46"/>
      <c r="Q22" s="46"/>
    </row>
    <row r="23" spans="1:19" ht="99" customHeight="1" x14ac:dyDescent="0.25"/>
    <row r="24" spans="1:19" ht="15" customHeight="1" x14ac:dyDescent="0.25"/>
    <row r="25" spans="1:19" ht="75.599999999999994" customHeight="1" x14ac:dyDescent="0.25"/>
    <row r="26" spans="1:19" ht="15" customHeight="1" x14ac:dyDescent="0.25"/>
    <row r="28" spans="1:19" ht="16.2" customHeight="1" x14ac:dyDescent="0.25"/>
    <row r="29" spans="1:19" ht="13.8" customHeight="1" x14ac:dyDescent="0.25"/>
    <row r="30" spans="1:19" ht="14.4" customHeight="1" x14ac:dyDescent="0.25"/>
    <row r="31" spans="1:19" ht="15" x14ac:dyDescent="0.25">
      <c r="R31" s="46"/>
      <c r="S31" s="53"/>
    </row>
    <row r="32" spans="1:19" ht="16.2" customHeight="1" x14ac:dyDescent="0.25">
      <c r="R32" s="46"/>
      <c r="S32" s="53"/>
    </row>
    <row r="33" spans="18:19" ht="15" x14ac:dyDescent="0.25">
      <c r="R33" s="46"/>
      <c r="S33" s="53"/>
    </row>
    <row r="34" spans="18:19" ht="15" x14ac:dyDescent="0.25">
      <c r="R34" s="46"/>
      <c r="S34" s="53"/>
    </row>
    <row r="35" spans="18:19" ht="15" x14ac:dyDescent="0.25">
      <c r="R35" s="46"/>
      <c r="S35" s="53"/>
    </row>
  </sheetData>
  <mergeCells count="6">
    <mergeCell ref="A1:Y1"/>
    <mergeCell ref="A13:B13"/>
    <mergeCell ref="B6:C6"/>
    <mergeCell ref="B4:C4"/>
    <mergeCell ref="B7:C7"/>
    <mergeCell ref="B5:C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
  <sheetViews>
    <sheetView rightToLeft="1" workbookViewId="0">
      <selection activeCell="C21" sqref="C21"/>
    </sheetView>
  </sheetViews>
  <sheetFormatPr defaultRowHeight="13.8" x14ac:dyDescent="0.25"/>
  <cols>
    <col min="1" max="1" width="15.69921875" bestFit="1" customWidth="1"/>
  </cols>
  <sheetData>
    <row r="1" spans="1:4" ht="16.2" thickBot="1" x14ac:dyDescent="0.3">
      <c r="A1" s="159" t="s">
        <v>12</v>
      </c>
      <c r="B1" s="160"/>
      <c r="C1" s="160"/>
      <c r="D1" s="161"/>
    </row>
    <row r="2" spans="1:4" x14ac:dyDescent="0.25">
      <c r="A2" s="47"/>
      <c r="B2" s="48" t="s">
        <v>17</v>
      </c>
      <c r="C2" s="48" t="s">
        <v>18</v>
      </c>
      <c r="D2" s="49" t="s">
        <v>23</v>
      </c>
    </row>
    <row r="3" spans="1:4" x14ac:dyDescent="0.25">
      <c r="A3" s="125"/>
      <c r="B3" s="125">
        <f>'תנאי סף'!D2</f>
        <v>0</v>
      </c>
      <c r="C3" s="125">
        <f>'תנאי סף'!E2</f>
        <v>0</v>
      </c>
      <c r="D3" s="125">
        <f>'תנאי סף'!F2</f>
        <v>0</v>
      </c>
    </row>
    <row r="4" spans="1:4" x14ac:dyDescent="0.25">
      <c r="A4" s="50" t="s">
        <v>78</v>
      </c>
      <c r="B4" s="58">
        <f>איכות!E12*0.6</f>
        <v>0</v>
      </c>
      <c r="C4" s="58">
        <f>איכות!G12*0.6</f>
        <v>0</v>
      </c>
      <c r="D4" s="58">
        <f>איכות!I12*0.6</f>
        <v>0</v>
      </c>
    </row>
    <row r="5" spans="1:4" x14ac:dyDescent="0.25">
      <c r="A5" s="50" t="s">
        <v>79</v>
      </c>
      <c r="B5" s="58" t="e">
        <f>מחיר!B14*0.4</f>
        <v>#DIV/0!</v>
      </c>
      <c r="C5" s="58" t="e">
        <f>מחיר!B15*0.4</f>
        <v>#DIV/0!</v>
      </c>
      <c r="D5" s="58" t="e">
        <f>מחיר!B16*0.4</f>
        <v>#DIV/0!</v>
      </c>
    </row>
    <row r="6" spans="1:4" x14ac:dyDescent="0.25">
      <c r="A6" s="126" t="s">
        <v>103</v>
      </c>
      <c r="B6" s="127" t="e">
        <f>B5+B4</f>
        <v>#DIV/0!</v>
      </c>
      <c r="C6" s="127" t="e">
        <f t="shared" ref="C6:D6" si="0">C5+C4</f>
        <v>#DIV/0!</v>
      </c>
      <c r="D6" s="127" t="e">
        <f t="shared" si="0"/>
        <v>#DIV/0!</v>
      </c>
    </row>
  </sheetData>
  <mergeCells count="1">
    <mergeCell ref="A1:D1"/>
  </mergeCells>
  <conditionalFormatting sqref="B4:B5">
    <cfRule type="cellIs" dxfId="2" priority="4" operator="equal">
      <formula>100</formula>
    </cfRule>
  </conditionalFormatting>
  <conditionalFormatting sqref="C4:C5">
    <cfRule type="cellIs" dxfId="1" priority="3" operator="equal">
      <formula>100</formula>
    </cfRule>
  </conditionalFormatting>
  <conditionalFormatting sqref="D4:D5">
    <cfRule type="cellIs" dxfId="0" priority="2" operator="equal">
      <formula>100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5</vt:i4>
      </vt:variant>
    </vt:vector>
  </HeadingPairs>
  <TitlesOfParts>
    <vt:vector size="10" baseType="lpstr">
      <vt:lpstr>תנאי סף</vt:lpstr>
      <vt:lpstr>איכות</vt:lpstr>
      <vt:lpstr>ריאיון</vt:lpstr>
      <vt:lpstr>מחיר</vt:lpstr>
      <vt:lpstr>ציון כולל</vt:lpstr>
      <vt:lpstr>'תנאי סף'!_Ref296892477</vt:lpstr>
      <vt:lpstr>'תנאי סף'!_Ref370930661</vt:lpstr>
      <vt:lpstr>'תנאי סף'!_Ref373241086</vt:lpstr>
      <vt:lpstr>'תנאי סף'!_Ref397199965</vt:lpstr>
      <vt:lpstr>'תנאי סף'!_Ref445211817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Elihay Berko</cp:lastModifiedBy>
  <dcterms:created xsi:type="dcterms:W3CDTF">2018-07-31T14:12:37Z</dcterms:created>
  <dcterms:modified xsi:type="dcterms:W3CDTF">2020-12-22T09:35:10Z</dcterms:modified>
</cp:coreProperties>
</file>